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en\Downloads\MelkandCookies\"/>
    </mc:Choice>
  </mc:AlternateContent>
  <bookViews>
    <workbookView xWindow="0" yWindow="0" windowWidth="20490" windowHeight="7530"/>
  </bookViews>
  <sheets>
    <sheet name="Invoice" sheetId="2" r:id="rId1"/>
    <sheet name="Items" sheetId="1" state="hidden" r:id="rId2"/>
  </sheets>
  <definedNames>
    <definedName name="dd_items">Items!XFC1:XFC5,Items!A1,Items!A2,Items!A3,Items!A4,Items!A5</definedName>
    <definedName name="State">Items!#REF!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1" i="2" l="1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P42" i="2" s="1"/>
  <c r="M41" i="2"/>
  <c r="M40" i="2"/>
  <c r="M39" i="2"/>
  <c r="M38" i="2"/>
  <c r="M37" i="2"/>
  <c r="M36" i="2"/>
  <c r="M35" i="2"/>
  <c r="M34" i="2"/>
  <c r="P34" i="2" s="1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10" i="2"/>
  <c r="P30" i="2" l="1"/>
  <c r="P69" i="2"/>
  <c r="P73" i="2"/>
  <c r="P87" i="2"/>
  <c r="P91" i="2"/>
  <c r="P93" i="2"/>
  <c r="P95" i="2"/>
  <c r="P40" i="2"/>
  <c r="P76" i="2"/>
  <c r="P37" i="2"/>
  <c r="P46" i="2"/>
  <c r="P50" i="2"/>
  <c r="P52" i="2"/>
  <c r="P56" i="2"/>
  <c r="P60" i="2"/>
  <c r="P62" i="2"/>
  <c r="P68" i="2"/>
  <c r="P33" i="2"/>
  <c r="P35" i="2"/>
  <c r="P41" i="2"/>
  <c r="P43" i="2"/>
  <c r="P47" i="2"/>
  <c r="P51" i="2"/>
  <c r="P53" i="2"/>
  <c r="P57" i="2"/>
  <c r="P61" i="2"/>
  <c r="P63" i="2"/>
  <c r="P90" i="2"/>
  <c r="P94" i="2"/>
  <c r="P17" i="2"/>
  <c r="P29" i="2"/>
  <c r="P78" i="2"/>
  <c r="P82" i="2"/>
  <c r="P86" i="2"/>
  <c r="P12" i="2"/>
  <c r="P16" i="2"/>
  <c r="P20" i="2"/>
  <c r="P24" i="2"/>
  <c r="P28" i="2"/>
  <c r="P92" i="2"/>
  <c r="P96" i="2"/>
  <c r="P100" i="2"/>
  <c r="P21" i="2"/>
  <c r="P64" i="2"/>
  <c r="P70" i="2"/>
  <c r="P74" i="2"/>
  <c r="P79" i="2"/>
  <c r="P83" i="2"/>
  <c r="P88" i="2"/>
  <c r="P98" i="2"/>
  <c r="P97" i="2"/>
  <c r="P11" i="2"/>
  <c r="P15" i="2"/>
  <c r="P19" i="2"/>
  <c r="P23" i="2"/>
  <c r="P27" i="2"/>
  <c r="P32" i="2"/>
  <c r="P38" i="2"/>
  <c r="P45" i="2"/>
  <c r="P49" i="2"/>
  <c r="P55" i="2"/>
  <c r="P66" i="2"/>
  <c r="P72" i="2"/>
  <c r="P77" i="2"/>
  <c r="P81" i="2"/>
  <c r="P85" i="2"/>
  <c r="P14" i="2"/>
  <c r="P18" i="2"/>
  <c r="P22" i="2"/>
  <c r="P26" i="2"/>
  <c r="P31" i="2"/>
  <c r="P44" i="2"/>
  <c r="P48" i="2"/>
  <c r="P58" i="2"/>
  <c r="P65" i="2"/>
  <c r="P71" i="2"/>
  <c r="P75" i="2"/>
  <c r="P80" i="2"/>
  <c r="P84" i="2"/>
  <c r="P89" i="2"/>
  <c r="P99" i="2"/>
  <c r="P67" i="2"/>
  <c r="P59" i="2"/>
  <c r="P54" i="2"/>
  <c r="P39" i="2"/>
  <c r="P36" i="2"/>
  <c r="P25" i="2"/>
  <c r="P13" i="2"/>
  <c r="P10" i="2"/>
  <c r="P9" i="2"/>
  <c r="P101" i="2" l="1"/>
</calcChain>
</file>

<file path=xl/sharedStrings.xml><?xml version="1.0" encoding="utf-8"?>
<sst xmlns="http://schemas.openxmlformats.org/spreadsheetml/2006/main" count="34" uniqueCount="29">
  <si>
    <t>Excel University</t>
  </si>
  <si>
    <t>City</t>
  </si>
  <si>
    <t>State</t>
  </si>
  <si>
    <t>Zip</t>
  </si>
  <si>
    <t>ItemNum</t>
  </si>
  <si>
    <t>Price</t>
  </si>
  <si>
    <t>Total</t>
  </si>
  <si>
    <t>Items</t>
  </si>
  <si>
    <t>36 Piece Assorted Cookie Gift</t>
  </si>
  <si>
    <t>24 Piece Assorted Cookie Gift</t>
  </si>
  <si>
    <t>16 Piece Chocolate Chip Cookie Gift</t>
  </si>
  <si>
    <t>16 Piece Oatmeal Raisin Cookie Gift</t>
  </si>
  <si>
    <t>16 Piece Sugar Cookie Gift</t>
  </si>
  <si>
    <t>Tax</t>
  </si>
  <si>
    <t>Shipping</t>
  </si>
  <si>
    <t>ILTax</t>
  </si>
  <si>
    <t>Gift Selection</t>
  </si>
  <si>
    <t>First Name</t>
  </si>
  <si>
    <t>Last Name</t>
  </si>
  <si>
    <t xml:space="preserve">Street Address </t>
  </si>
  <si>
    <t xml:space="preserve">Street Adddress 2 </t>
  </si>
  <si>
    <t>Telephone</t>
  </si>
  <si>
    <t>Email</t>
  </si>
  <si>
    <t>Company Name</t>
  </si>
  <si>
    <t>Company Contact</t>
  </si>
  <si>
    <t xml:space="preserve"> Grand Total </t>
  </si>
  <si>
    <t xml:space="preserve"> Total Number of Gifts </t>
  </si>
  <si>
    <t>Gift Message (100 Character Max)</t>
  </si>
  <si>
    <t>Desired Shipping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</si>
</sst>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6" formatCode="mm/dd/yy;@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/>
    <xf numFmtId="0" fontId="0" fillId="0" borderId="1" xfId="0" applyBorder="1"/>
    <xf numFmtId="0" fontId="4" fillId="0" borderId="0" xfId="0" applyFont="1"/>
    <xf numFmtId="0" fontId="2" fillId="0" borderId="0" xfId="0" applyFont="1"/>
    <xf numFmtId="164" fontId="0" fillId="0" borderId="0" xfId="0" applyNumberFormat="1"/>
    <xf numFmtId="8" fontId="0" fillId="0" borderId="0" xfId="0" applyNumberFormat="1"/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4" fontId="0" fillId="0" borderId="0" xfId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44" fontId="0" fillId="2" borderId="0" xfId="1" applyFont="1" applyFill="1" applyBorder="1" applyAlignment="1" applyProtection="1">
      <alignment horizontal="center"/>
    </xf>
    <xf numFmtId="44" fontId="1" fillId="2" borderId="0" xfId="1" applyFont="1" applyFill="1" applyBorder="1" applyAlignment="1" applyProtection="1">
      <alignment horizontal="center" vertical="top"/>
    </xf>
    <xf numFmtId="44" fontId="0" fillId="3" borderId="0" xfId="1" applyNumberFormat="1" applyFont="1" applyFill="1" applyAlignment="1" applyProtection="1">
      <alignment horizontal="center"/>
      <protection locked="0"/>
    </xf>
    <xf numFmtId="44" fontId="0" fillId="3" borderId="0" xfId="1" applyFont="1" applyFill="1" applyAlignment="1" applyProtection="1">
      <alignment horizontal="center"/>
    </xf>
    <xf numFmtId="44" fontId="0" fillId="3" borderId="0" xfId="1" applyNumberFormat="1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166" fontId="3" fillId="2" borderId="0" xfId="0" applyNumberFormat="1" applyFont="1" applyFill="1" applyBorder="1" applyAlignment="1" applyProtection="1">
      <alignment horizontal="center"/>
      <protection locked="0"/>
    </xf>
    <xf numFmtId="166" fontId="4" fillId="2" borderId="0" xfId="0" applyNumberFormat="1" applyFont="1" applyFill="1" applyBorder="1" applyAlignment="1" applyProtection="1">
      <alignment horizontal="center"/>
      <protection locked="0"/>
    </xf>
    <xf numFmtId="166" fontId="0" fillId="2" borderId="0" xfId="0" applyNumberFormat="1" applyFill="1" applyBorder="1" applyAlignment="1" applyProtection="1">
      <alignment horizontal="center"/>
      <protection locked="0"/>
    </xf>
    <xf numFmtId="166" fontId="2" fillId="2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</xf>
    <xf numFmtId="166" fontId="0" fillId="0" borderId="0" xfId="0" applyNumberForma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33">
    <dxf>
      <numFmt numFmtId="166" formatCode="mm/dd/yy;@"/>
      <alignment horizontal="center" vertical="bottom" textRotation="0" wrapText="0" indent="0" justifyLastLine="0" shrinkToFit="0" readingOrder="0"/>
      <protection locked="0" hidden="0"/>
    </dxf>
    <dxf>
      <numFmt numFmtId="166" formatCode="mm/dd/yy;@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CCFF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FFCCFF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rgb="FFFFCCFF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CCFF"/>
        </patternFill>
      </fill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1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64" formatCode="&quot;$&quot;#,##0.00"/>
    </dxf>
    <dxf>
      <numFmt numFmtId="34" formatCode="_(&quot;$&quot;* #,##0.00_);_(&quot;$&quot;* \(#,##0.00\);_(&quot;$&quot;* &quot;-&quot;??_);_(@_)"/>
      <alignment horizontal="center" textRotation="0" wrapText="0" indent="0" justifyLastLine="0" shrinkToFit="0" readingOrder="0"/>
      <protection locked="1" hidden="0"/>
    </dxf>
    <dxf>
      <alignment horizontal="center" textRotation="0" wrapText="0" indent="0" justifyLastLine="0" shrinkToFit="0" readingOrder="0"/>
      <protection locked="1" hidden="0"/>
    </dxf>
    <dxf>
      <alignment horizontal="center" vertical="bottom" textRotation="0" wrapText="1" indent="0" justifyLastLine="0" shrinkToFit="0" readingOrder="0"/>
      <protection locked="0" hidden="0"/>
    </dxf>
    <dxf>
      <alignment horizontal="center" textRotation="0" wrapText="0" indent="0" justifyLastLine="0" shrinkToFit="0" readingOrder="0"/>
      <protection locked="0" hidden="0"/>
    </dxf>
    <dxf>
      <alignment horizontal="center" textRotation="0" wrapText="0" indent="0" justifyLastLine="0" shrinkToFit="0" readingOrder="0"/>
      <protection locked="0" hidden="0"/>
    </dxf>
    <dxf>
      <alignment horizontal="center" textRotation="0" wrapText="0" indent="0" justifyLastLine="0" shrinkToFit="0" readingOrder="0"/>
      <protection locked="0" hidden="0"/>
    </dxf>
    <dxf>
      <alignment horizontal="center" textRotation="0" wrapText="0" indent="0" justifyLastLine="0" shrinkToFit="0" readingOrder="0"/>
      <protection locked="0" hidden="0"/>
    </dxf>
    <dxf>
      <alignment horizontal="center" textRotation="0" wrapText="0" indent="0" justifyLastLine="0" shrinkToFit="0" readingOrder="0"/>
      <protection locked="0" hidden="0"/>
    </dxf>
    <dxf>
      <alignment horizontal="center" textRotation="0" wrapText="0" indent="0" justifyLastLine="0" shrinkToFit="0" readingOrder="0"/>
      <protection locked="0" hidden="0"/>
    </dxf>
    <dxf>
      <alignment horizontal="center" textRotation="0" wrapText="0" indent="0" justifyLastLine="0" shrinkToFit="0" readingOrder="0"/>
      <protection locked="0" hidden="0"/>
    </dxf>
    <dxf>
      <alignment horizontal="center" textRotation="0" wrapText="0" indent="0" justifyLastLine="0" shrinkToFit="0" readingOrder="0"/>
      <protection locked="0" hidden="0"/>
    </dxf>
    <dxf>
      <alignment horizontal="center" textRotation="0" wrapText="0" indent="0" justifyLastLine="0" shrinkToFit="0" readingOrder="0"/>
      <protection locked="0" hidden="0"/>
    </dxf>
    <dxf>
      <alignment horizontal="center" textRotation="0" wrapText="0" indent="0" justifyLastLine="0" shrinkToFit="0" readingOrder="0"/>
      <protection locked="0" hidden="0"/>
    </dxf>
    <dxf>
      <alignment horizontal="center" textRotation="0" wrapText="0" indent="0" justifyLastLine="0" shrinkToFit="0" readingOrder="0"/>
      <protection locked="0" hidden="0"/>
    </dxf>
    <dxf>
      <alignment horizont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bl_detail" displayName="tbl_detail" ref="A8:P101" totalsRowCount="1" headerRowDxfId="32" dataDxfId="31">
  <autoFilter ref="A8:P100"/>
  <tableColumns count="16">
    <tableColumn id="7" name="First Name" dataDxfId="30" totalsRowDxfId="16"/>
    <tableColumn id="8" name="Last Name" dataDxfId="29" totalsRowDxfId="15"/>
    <tableColumn id="9" name="Street Address " dataDxfId="28" totalsRowDxfId="14"/>
    <tableColumn id="10" name="Street Adddress 2 " dataDxfId="27" totalsRowDxfId="13"/>
    <tableColumn id="11" name="City" dataDxfId="26" totalsRowDxfId="12"/>
    <tableColumn id="12" name="State" dataDxfId="25" totalsRowDxfId="11"/>
    <tableColumn id="13" name="Zip" dataDxfId="24" totalsRowDxfId="10"/>
    <tableColumn id="14" name="Telephone" dataDxfId="23" totalsRowDxfId="9"/>
    <tableColumn id="15" name="Email" dataDxfId="22" totalsRowDxfId="8"/>
    <tableColumn id="16" name="Desired Shipping Date" dataDxfId="1" totalsRowDxfId="0"/>
    <tableColumn id="1" name="Gift Selection" dataDxfId="21" totalsRowDxfId="7"/>
    <tableColumn id="6" name="Gift Message (100 Character Max)" dataDxfId="20" totalsRowDxfId="6"/>
    <tableColumn id="2" name="Price" totalsRowLabel=" Total Number of Gifts " dataDxfId="19" totalsRowDxfId="5" dataCellStyle="Currency" totalsRowCellStyle="Currency">
      <calculatedColumnFormula>IFERROR(VLOOKUP(tbl_detail[[#This Row],[Gift Selection]],tbl_items[],2,0),"")</calculatedColumnFormula>
    </tableColumn>
    <tableColumn id="3" name="Tax" totalsRowFunction="custom" dataDxfId="18" totalsRowDxfId="4" dataCellStyle="Currency" totalsRowCellStyle="Currency">
      <calculatedColumnFormula>IF(tbl_detail[[#This Row],[State]]="IL", (tbl_detail[[#This Row],[Price]]*7%),"0")</calculatedColumnFormula>
      <totalsRowFormula>COUNT(tbl_detail[Gift Selection])</totalsRowFormula>
    </tableColumn>
    <tableColumn id="4" name="Shipping" totalsRowLabel=" Grand Total " totalsRowDxfId="3" dataCellStyle="Currency" totalsRowCellStyle="Currency">
      <calculatedColumnFormula>IFERROR(VLOOKUP(tbl_detail[[#This Row],[Gift Selection]],tbl_items[],4,0),0)</calculatedColumnFormula>
    </tableColumn>
    <tableColumn id="5" name="Total" totalsRowFunction="custom" totalsRowDxfId="2" dataCellStyle="Currency" totalsRowCellStyle="Currency">
      <calculatedColumnFormula>SUM(tbl_detail[[#This Row],[Price]:[Shipping]])</calculatedColumnFormula>
      <totalsRowFormula>SUM(9:100)</totalsRowFormula>
    </tableColumn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" name="tbl_items" displayName="tbl_items" ref="B6:E12" totalsRowShown="0">
  <autoFilter ref="B6:E12"/>
  <tableColumns count="4">
    <tableColumn id="1" name="ItemNum"/>
    <tableColumn id="2" name="Price" dataDxfId="17"/>
    <tableColumn id="3" name="ILTax"/>
    <tableColumn id="4" name="Shippi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abSelected="1" zoomScaleNormal="100" workbookViewId="0">
      <selection activeCell="K3" sqref="K3"/>
    </sheetView>
  </sheetViews>
  <sheetFormatPr defaultColWidth="22.375" defaultRowHeight="15" x14ac:dyDescent="0.25"/>
  <cols>
    <col min="1" max="4" width="22.375" style="8"/>
    <col min="5" max="5" width="24.25" style="8" customWidth="1"/>
    <col min="6" max="6" width="22.375" style="9"/>
    <col min="7" max="9" width="22.375" style="8"/>
    <col min="10" max="10" width="22.375" style="34"/>
    <col min="11" max="11" width="32.625" style="8" customWidth="1"/>
    <col min="12" max="12" width="36.75" style="27" customWidth="1"/>
    <col min="13" max="16" width="22.375" style="18"/>
    <col min="17" max="16384" width="22.375" style="8"/>
  </cols>
  <sheetData>
    <row r="1" spans="1:19" ht="23.25" x14ac:dyDescent="0.35">
      <c r="A1" s="19" t="s">
        <v>23</v>
      </c>
      <c r="B1" s="28"/>
      <c r="C1" s="28"/>
      <c r="I1" s="10"/>
      <c r="J1" s="29"/>
      <c r="K1" s="11"/>
      <c r="L1" s="25"/>
      <c r="M1" s="20"/>
      <c r="N1" s="20"/>
      <c r="O1" s="20"/>
      <c r="P1" s="20"/>
      <c r="Q1" s="11"/>
      <c r="R1" s="11"/>
      <c r="S1" s="11"/>
    </row>
    <row r="2" spans="1:19" ht="23.25" x14ac:dyDescent="0.35">
      <c r="A2" s="7"/>
      <c r="B2" s="12"/>
      <c r="I2" s="10"/>
      <c r="J2" s="29"/>
      <c r="K2" s="11"/>
      <c r="L2" s="25"/>
      <c r="M2" s="20"/>
      <c r="N2" s="20"/>
      <c r="O2" s="20"/>
      <c r="P2" s="20"/>
      <c r="Q2" s="11"/>
      <c r="R2" s="11"/>
      <c r="S2" s="11"/>
    </row>
    <row r="3" spans="1:19" ht="18.75" x14ac:dyDescent="0.3">
      <c r="A3" s="19" t="s">
        <v>24</v>
      </c>
      <c r="B3" s="28"/>
      <c r="C3" s="28"/>
      <c r="I3" s="13"/>
      <c r="J3" s="30"/>
      <c r="K3" s="11"/>
      <c r="L3" s="25"/>
      <c r="M3" s="20"/>
      <c r="N3" s="20"/>
      <c r="O3" s="20"/>
      <c r="P3" s="20"/>
      <c r="Q3" s="11"/>
      <c r="R3" s="11"/>
      <c r="S3" s="11"/>
    </row>
    <row r="4" spans="1:19" ht="18.75" x14ac:dyDescent="0.3">
      <c r="A4" s="7"/>
      <c r="B4" s="12"/>
      <c r="C4" s="12"/>
      <c r="I4" s="13"/>
      <c r="J4" s="30"/>
      <c r="K4" s="11"/>
      <c r="L4" s="25"/>
      <c r="M4" s="20"/>
      <c r="N4" s="20"/>
      <c r="O4" s="20"/>
      <c r="P4" s="20"/>
      <c r="Q4" s="11"/>
      <c r="R4" s="11"/>
      <c r="S4" s="11"/>
    </row>
    <row r="5" spans="1:19" x14ac:dyDescent="0.25">
      <c r="A5" s="19" t="s">
        <v>21</v>
      </c>
      <c r="B5" s="14"/>
      <c r="C5" s="19" t="s">
        <v>22</v>
      </c>
      <c r="D5" s="28"/>
      <c r="E5" s="28"/>
      <c r="I5" s="11"/>
      <c r="J5" s="31"/>
      <c r="K5" s="11"/>
      <c r="L5" s="25"/>
      <c r="M5" s="20"/>
      <c r="N5" s="20"/>
      <c r="O5" s="20"/>
      <c r="P5" s="20"/>
      <c r="Q5" s="11"/>
      <c r="R5" s="11"/>
      <c r="S5" s="11"/>
    </row>
    <row r="6" spans="1:19" x14ac:dyDescent="0.25">
      <c r="I6" s="15"/>
      <c r="J6" s="32"/>
      <c r="K6" s="11"/>
      <c r="L6" s="25"/>
      <c r="M6" s="20"/>
      <c r="N6" s="20"/>
      <c r="O6" s="20"/>
      <c r="P6" s="20"/>
      <c r="Q6" s="11"/>
      <c r="R6" s="11"/>
      <c r="S6" s="11"/>
    </row>
    <row r="7" spans="1:19" x14ac:dyDescent="0.25">
      <c r="I7" s="11"/>
      <c r="J7" s="31"/>
      <c r="K7" s="11"/>
      <c r="L7" s="25"/>
      <c r="M7" s="21"/>
      <c r="N7" s="20"/>
      <c r="O7" s="20"/>
      <c r="P7" s="20"/>
      <c r="Q7" s="11"/>
      <c r="R7" s="11"/>
      <c r="S7" s="11"/>
    </row>
    <row r="8" spans="1:19" s="17" customFormat="1" x14ac:dyDescent="0.25">
      <c r="A8" s="16" t="s">
        <v>17</v>
      </c>
      <c r="B8" s="16" t="s">
        <v>18</v>
      </c>
      <c r="C8" s="16" t="s">
        <v>19</v>
      </c>
      <c r="D8" s="16" t="s">
        <v>20</v>
      </c>
      <c r="E8" s="16" t="s">
        <v>1</v>
      </c>
      <c r="F8" s="16" t="s">
        <v>2</v>
      </c>
      <c r="G8" s="16" t="s">
        <v>3</v>
      </c>
      <c r="H8" s="16" t="s">
        <v>21</v>
      </c>
      <c r="I8" s="16" t="s">
        <v>22</v>
      </c>
      <c r="J8" s="33" t="s">
        <v>28</v>
      </c>
      <c r="K8" s="17" t="s">
        <v>16</v>
      </c>
      <c r="L8" s="26" t="s">
        <v>27</v>
      </c>
      <c r="M8" s="18" t="s">
        <v>5</v>
      </c>
      <c r="N8" s="18" t="s">
        <v>13</v>
      </c>
      <c r="O8" s="18" t="s">
        <v>14</v>
      </c>
      <c r="P8" s="18" t="s">
        <v>6</v>
      </c>
    </row>
    <row r="9" spans="1:19" x14ac:dyDescent="0.25">
      <c r="M9" s="18" t="str">
        <f>IFERROR(VLOOKUP(tbl_detail[[#This Row],[Gift Selection]],tbl_items[],2,0),"")</f>
        <v/>
      </c>
      <c r="N9" s="18" t="str">
        <f>IF(tbl_detail[[#This Row],[State]]="IL", (tbl_detail[[#This Row],[Price]]*7%),"0")</f>
        <v>0</v>
      </c>
      <c r="O9" s="18">
        <f>IFERROR(VLOOKUP(tbl_detail[[#This Row],[Gift Selection]],tbl_items[],4,0),0)</f>
        <v>0</v>
      </c>
      <c r="P9" s="18">
        <f>SUM(tbl_detail[[#This Row],[Price]:[Shipping]])</f>
        <v>0</v>
      </c>
    </row>
    <row r="10" spans="1:19" x14ac:dyDescent="0.25">
      <c r="M10" s="18" t="str">
        <f>IFERROR(VLOOKUP(tbl_detail[[#This Row],[Gift Selection]],tbl_items[],2,0),"")</f>
        <v/>
      </c>
      <c r="N10" s="18" t="str">
        <f>IF(tbl_detail[[#This Row],[State]]="IL", (tbl_detail[[#This Row],[Price]]*7%),"0")</f>
        <v>0</v>
      </c>
      <c r="O10" s="18">
        <f>IFERROR(VLOOKUP(tbl_detail[[#This Row],[Gift Selection]],tbl_items[],4,0),0)</f>
        <v>0</v>
      </c>
      <c r="P10" s="18">
        <f>SUM(tbl_detail[[#This Row],[Price]:[Shipping]])</f>
        <v>0</v>
      </c>
    </row>
    <row r="11" spans="1:19" x14ac:dyDescent="0.25">
      <c r="M11" s="18" t="str">
        <f>IFERROR(VLOOKUP(tbl_detail[[#This Row],[Gift Selection]],tbl_items[],2,0),"")</f>
        <v/>
      </c>
      <c r="N11" s="18" t="str">
        <f>IF(tbl_detail[[#This Row],[State]]="IL", (tbl_detail[[#This Row],[Price]]*7%),"0")</f>
        <v>0</v>
      </c>
      <c r="O11" s="18">
        <f>IFERROR(VLOOKUP(tbl_detail[[#This Row],[Gift Selection]],tbl_items[],4,0),0)</f>
        <v>0</v>
      </c>
      <c r="P11" s="18">
        <f>SUM(tbl_detail[[#This Row],[Price]:[Shipping]])</f>
        <v>0</v>
      </c>
    </row>
    <row r="12" spans="1:19" x14ac:dyDescent="0.25">
      <c r="M12" s="18" t="str">
        <f>IFERROR(VLOOKUP(tbl_detail[[#This Row],[Gift Selection]],tbl_items[],2,0),"")</f>
        <v/>
      </c>
      <c r="N12" s="18" t="str">
        <f>IF(tbl_detail[[#This Row],[State]]="IL", (tbl_detail[[#This Row],[Price]]*7%),"0")</f>
        <v>0</v>
      </c>
      <c r="O12" s="18">
        <f>IFERROR(VLOOKUP(tbl_detail[[#This Row],[Gift Selection]],tbl_items[],4,0),0)</f>
        <v>0</v>
      </c>
      <c r="P12" s="18">
        <f>SUM(tbl_detail[[#This Row],[Price]:[Shipping]])</f>
        <v>0</v>
      </c>
    </row>
    <row r="13" spans="1:19" x14ac:dyDescent="0.25">
      <c r="M13" s="18" t="str">
        <f>IFERROR(VLOOKUP(tbl_detail[[#This Row],[Gift Selection]],tbl_items[],2,0),"")</f>
        <v/>
      </c>
      <c r="N13" s="18" t="str">
        <f>IF(tbl_detail[[#This Row],[State]]="IL", (tbl_detail[[#This Row],[Price]]*7%),"0")</f>
        <v>0</v>
      </c>
      <c r="O13" s="18">
        <f>IFERROR(VLOOKUP(tbl_detail[[#This Row],[Gift Selection]],tbl_items[],4,0),0)</f>
        <v>0</v>
      </c>
      <c r="P13" s="18">
        <f>SUM(tbl_detail[[#This Row],[Price]:[Shipping]])</f>
        <v>0</v>
      </c>
    </row>
    <row r="14" spans="1:19" x14ac:dyDescent="0.25">
      <c r="M14" s="18" t="str">
        <f>IFERROR(VLOOKUP(tbl_detail[[#This Row],[Gift Selection]],tbl_items[],2,0),"")</f>
        <v/>
      </c>
      <c r="N14" s="18" t="str">
        <f>IF(tbl_detail[[#This Row],[State]]="IL", (tbl_detail[[#This Row],[Price]]*7%),"0")</f>
        <v>0</v>
      </c>
      <c r="O14" s="18">
        <f>IFERROR(VLOOKUP(tbl_detail[[#This Row],[Gift Selection]],tbl_items[],4,0),0)</f>
        <v>0</v>
      </c>
      <c r="P14" s="18">
        <f>SUM(tbl_detail[[#This Row],[Price]:[Shipping]])</f>
        <v>0</v>
      </c>
    </row>
    <row r="15" spans="1:19" x14ac:dyDescent="0.25">
      <c r="M15" s="18" t="str">
        <f>IFERROR(VLOOKUP(tbl_detail[[#This Row],[Gift Selection]],tbl_items[],2,0),"")</f>
        <v/>
      </c>
      <c r="N15" s="18" t="str">
        <f>IF(tbl_detail[[#This Row],[State]]="IL", (tbl_detail[[#This Row],[Price]]*7%),"0")</f>
        <v>0</v>
      </c>
      <c r="O15" s="18">
        <f>IFERROR(VLOOKUP(tbl_detail[[#This Row],[Gift Selection]],tbl_items[],4,0),0)</f>
        <v>0</v>
      </c>
      <c r="P15" s="18">
        <f>SUM(tbl_detail[[#This Row],[Price]:[Shipping]])</f>
        <v>0</v>
      </c>
    </row>
    <row r="16" spans="1:19" x14ac:dyDescent="0.25">
      <c r="M16" s="18" t="str">
        <f>IFERROR(VLOOKUP(tbl_detail[[#This Row],[Gift Selection]],tbl_items[],2,0),"")</f>
        <v/>
      </c>
      <c r="N16" s="18" t="str">
        <f>IF(tbl_detail[[#This Row],[State]]="IL", (tbl_detail[[#This Row],[Price]]*7%),"0")</f>
        <v>0</v>
      </c>
      <c r="O16" s="18">
        <f>IFERROR(VLOOKUP(tbl_detail[[#This Row],[Gift Selection]],tbl_items[],4,0),0)</f>
        <v>0</v>
      </c>
      <c r="P16" s="18">
        <f>SUM(tbl_detail[[#This Row],[Price]:[Shipping]])</f>
        <v>0</v>
      </c>
    </row>
    <row r="17" spans="13:16" x14ac:dyDescent="0.25">
      <c r="M17" s="18" t="str">
        <f>IFERROR(VLOOKUP(tbl_detail[[#This Row],[Gift Selection]],tbl_items[],2,0),"")</f>
        <v/>
      </c>
      <c r="N17" s="18" t="str">
        <f>IF(tbl_detail[[#This Row],[State]]="IL", (tbl_detail[[#This Row],[Price]]*7%),"0")</f>
        <v>0</v>
      </c>
      <c r="O17" s="18">
        <f>IFERROR(VLOOKUP(tbl_detail[[#This Row],[Gift Selection]],tbl_items[],4,0),0)</f>
        <v>0</v>
      </c>
      <c r="P17" s="18">
        <f>SUM(tbl_detail[[#This Row],[Price]:[Shipping]])</f>
        <v>0</v>
      </c>
    </row>
    <row r="18" spans="13:16" x14ac:dyDescent="0.25">
      <c r="M18" s="18" t="str">
        <f>IFERROR(VLOOKUP(tbl_detail[[#This Row],[Gift Selection]],tbl_items[],2,0),"")</f>
        <v/>
      </c>
      <c r="N18" s="18" t="str">
        <f>IF(tbl_detail[[#This Row],[State]]="IL", (tbl_detail[[#This Row],[Price]]*7%),"0")</f>
        <v>0</v>
      </c>
      <c r="O18" s="18">
        <f>IFERROR(VLOOKUP(tbl_detail[[#This Row],[Gift Selection]],tbl_items[],4,0),0)</f>
        <v>0</v>
      </c>
      <c r="P18" s="18">
        <f>SUM(tbl_detail[[#This Row],[Price]:[Shipping]])</f>
        <v>0</v>
      </c>
    </row>
    <row r="19" spans="13:16" x14ac:dyDescent="0.25">
      <c r="M19" s="18" t="str">
        <f>IFERROR(VLOOKUP(tbl_detail[[#This Row],[Gift Selection]],tbl_items[],2,0),"")</f>
        <v/>
      </c>
      <c r="N19" s="18" t="str">
        <f>IF(tbl_detail[[#This Row],[State]]="IL", (tbl_detail[[#This Row],[Price]]*7%),"0")</f>
        <v>0</v>
      </c>
      <c r="O19" s="18">
        <f>IFERROR(VLOOKUP(tbl_detail[[#This Row],[Gift Selection]],tbl_items[],4,0),0)</f>
        <v>0</v>
      </c>
      <c r="P19" s="18">
        <f>SUM(tbl_detail[[#This Row],[Price]:[Shipping]])</f>
        <v>0</v>
      </c>
    </row>
    <row r="20" spans="13:16" x14ac:dyDescent="0.25">
      <c r="M20" s="18" t="str">
        <f>IFERROR(VLOOKUP(tbl_detail[[#This Row],[Gift Selection]],tbl_items[],2,0),"")</f>
        <v/>
      </c>
      <c r="N20" s="18" t="str">
        <f>IF(tbl_detail[[#This Row],[State]]="IL", (tbl_detail[[#This Row],[Price]]*7%),"0")</f>
        <v>0</v>
      </c>
      <c r="O20" s="18">
        <f>IFERROR(VLOOKUP(tbl_detail[[#This Row],[Gift Selection]],tbl_items[],4,0),0)</f>
        <v>0</v>
      </c>
      <c r="P20" s="18">
        <f>SUM(tbl_detail[[#This Row],[Price]:[Shipping]])</f>
        <v>0</v>
      </c>
    </row>
    <row r="21" spans="13:16" x14ac:dyDescent="0.25">
      <c r="M21" s="18" t="str">
        <f>IFERROR(VLOOKUP(tbl_detail[[#This Row],[Gift Selection]],tbl_items[],2,0),"")</f>
        <v/>
      </c>
      <c r="N21" s="18" t="str">
        <f>IF(tbl_detail[[#This Row],[State]]="IL", (tbl_detail[[#This Row],[Price]]*7%),"0")</f>
        <v>0</v>
      </c>
      <c r="O21" s="18">
        <f>IFERROR(VLOOKUP(tbl_detail[[#This Row],[Gift Selection]],tbl_items[],4,0),0)</f>
        <v>0</v>
      </c>
      <c r="P21" s="18">
        <f>SUM(tbl_detail[[#This Row],[Price]:[Shipping]])</f>
        <v>0</v>
      </c>
    </row>
    <row r="22" spans="13:16" x14ac:dyDescent="0.25">
      <c r="M22" s="18" t="str">
        <f>IFERROR(VLOOKUP(tbl_detail[[#This Row],[Gift Selection]],tbl_items[],2,0),"")</f>
        <v/>
      </c>
      <c r="N22" s="18" t="str">
        <f>IF(tbl_detail[[#This Row],[State]]="IL", (tbl_detail[[#This Row],[Price]]*7%),"0")</f>
        <v>0</v>
      </c>
      <c r="O22" s="18">
        <f>IFERROR(VLOOKUP(tbl_detail[[#This Row],[Gift Selection]],tbl_items[],4,0),0)</f>
        <v>0</v>
      </c>
      <c r="P22" s="18">
        <f>SUM(tbl_detail[[#This Row],[Price]:[Shipping]])</f>
        <v>0</v>
      </c>
    </row>
    <row r="23" spans="13:16" x14ac:dyDescent="0.25">
      <c r="M23" s="18" t="str">
        <f>IFERROR(VLOOKUP(tbl_detail[[#This Row],[Gift Selection]],tbl_items[],2,0),"")</f>
        <v/>
      </c>
      <c r="N23" s="18" t="str">
        <f>IF(tbl_detail[[#This Row],[State]]="IL", (tbl_detail[[#This Row],[Price]]*7%),"0")</f>
        <v>0</v>
      </c>
      <c r="O23" s="18">
        <f>IFERROR(VLOOKUP(tbl_detail[[#This Row],[Gift Selection]],tbl_items[],4,0),0)</f>
        <v>0</v>
      </c>
      <c r="P23" s="18">
        <f>SUM(tbl_detail[[#This Row],[Price]:[Shipping]])</f>
        <v>0</v>
      </c>
    </row>
    <row r="24" spans="13:16" x14ac:dyDescent="0.25">
      <c r="M24" s="18" t="str">
        <f>IFERROR(VLOOKUP(tbl_detail[[#This Row],[Gift Selection]],tbl_items[],2,0),"")</f>
        <v/>
      </c>
      <c r="N24" s="18" t="str">
        <f>IF(tbl_detail[[#This Row],[State]]="IL", (tbl_detail[[#This Row],[Price]]*7%),"0")</f>
        <v>0</v>
      </c>
      <c r="O24" s="18">
        <f>IFERROR(VLOOKUP(tbl_detail[[#This Row],[Gift Selection]],tbl_items[],4,0),0)</f>
        <v>0</v>
      </c>
      <c r="P24" s="18">
        <f>SUM(tbl_detail[[#This Row],[Price]:[Shipping]])</f>
        <v>0</v>
      </c>
    </row>
    <row r="25" spans="13:16" x14ac:dyDescent="0.25">
      <c r="M25" s="18" t="str">
        <f>IFERROR(VLOOKUP(tbl_detail[[#This Row],[Gift Selection]],tbl_items[],2,0),"")</f>
        <v/>
      </c>
      <c r="N25" s="18" t="str">
        <f>IF(tbl_detail[[#This Row],[State]]="IL", (tbl_detail[[#This Row],[Price]]*7%),"0")</f>
        <v>0</v>
      </c>
      <c r="O25" s="18">
        <f>IFERROR(VLOOKUP(tbl_detail[[#This Row],[Gift Selection]],tbl_items[],4,0),0)</f>
        <v>0</v>
      </c>
      <c r="P25" s="18">
        <f>SUM(tbl_detail[[#This Row],[Price]:[Shipping]])</f>
        <v>0</v>
      </c>
    </row>
    <row r="26" spans="13:16" x14ac:dyDescent="0.25">
      <c r="M26" s="18" t="str">
        <f>IFERROR(VLOOKUP(tbl_detail[[#This Row],[Gift Selection]],tbl_items[],2,0),"")</f>
        <v/>
      </c>
      <c r="N26" s="18" t="str">
        <f>IF(tbl_detail[[#This Row],[State]]="IL", (tbl_detail[[#This Row],[Price]]*7%),"0")</f>
        <v>0</v>
      </c>
      <c r="O26" s="18">
        <f>IFERROR(VLOOKUP(tbl_detail[[#This Row],[Gift Selection]],tbl_items[],4,0),0)</f>
        <v>0</v>
      </c>
      <c r="P26" s="18">
        <f>SUM(tbl_detail[[#This Row],[Price]:[Shipping]])</f>
        <v>0</v>
      </c>
    </row>
    <row r="27" spans="13:16" x14ac:dyDescent="0.25">
      <c r="M27" s="18" t="str">
        <f>IFERROR(VLOOKUP(tbl_detail[[#This Row],[Gift Selection]],tbl_items[],2,0),"")</f>
        <v/>
      </c>
      <c r="N27" s="18" t="str">
        <f>IF(tbl_detail[[#This Row],[State]]="IL", (tbl_detail[[#This Row],[Price]]*7%),"0")</f>
        <v>0</v>
      </c>
      <c r="O27" s="18">
        <f>IFERROR(VLOOKUP(tbl_detail[[#This Row],[Gift Selection]],tbl_items[],4,0),0)</f>
        <v>0</v>
      </c>
      <c r="P27" s="18">
        <f>SUM(tbl_detail[[#This Row],[Price]:[Shipping]])</f>
        <v>0</v>
      </c>
    </row>
    <row r="28" spans="13:16" x14ac:dyDescent="0.25">
      <c r="M28" s="18" t="str">
        <f>IFERROR(VLOOKUP(tbl_detail[[#This Row],[Gift Selection]],tbl_items[],2,0),"")</f>
        <v/>
      </c>
      <c r="N28" s="18" t="str">
        <f>IF(tbl_detail[[#This Row],[State]]="IL", (tbl_detail[[#This Row],[Price]]*7%),"0")</f>
        <v>0</v>
      </c>
      <c r="O28" s="18">
        <f>IFERROR(VLOOKUP(tbl_detail[[#This Row],[Gift Selection]],tbl_items[],4,0),0)</f>
        <v>0</v>
      </c>
      <c r="P28" s="18">
        <f>SUM(tbl_detail[[#This Row],[Price]:[Shipping]])</f>
        <v>0</v>
      </c>
    </row>
    <row r="29" spans="13:16" x14ac:dyDescent="0.25">
      <c r="M29" s="18" t="str">
        <f>IFERROR(VLOOKUP(tbl_detail[[#This Row],[Gift Selection]],tbl_items[],2,0),"")</f>
        <v/>
      </c>
      <c r="N29" s="18" t="str">
        <f>IF(tbl_detail[[#This Row],[State]]="IL", (tbl_detail[[#This Row],[Price]]*7%),"0")</f>
        <v>0</v>
      </c>
      <c r="O29" s="18">
        <f>IFERROR(VLOOKUP(tbl_detail[[#This Row],[Gift Selection]],tbl_items[],4,0),0)</f>
        <v>0</v>
      </c>
      <c r="P29" s="18">
        <f>SUM(tbl_detail[[#This Row],[Price]:[Shipping]])</f>
        <v>0</v>
      </c>
    </row>
    <row r="30" spans="13:16" x14ac:dyDescent="0.25">
      <c r="M30" s="18" t="str">
        <f>IFERROR(VLOOKUP(tbl_detail[[#This Row],[Gift Selection]],tbl_items[],2,0),"")</f>
        <v/>
      </c>
      <c r="N30" s="18" t="str">
        <f>IF(tbl_detail[[#This Row],[State]]="IL", (tbl_detail[[#This Row],[Price]]*7%),"0")</f>
        <v>0</v>
      </c>
      <c r="O30" s="18">
        <f>IFERROR(VLOOKUP(tbl_detail[[#This Row],[Gift Selection]],tbl_items[],4,0),0)</f>
        <v>0</v>
      </c>
      <c r="P30" s="18">
        <f>SUM(tbl_detail[[#This Row],[Price]:[Shipping]])</f>
        <v>0</v>
      </c>
    </row>
    <row r="31" spans="13:16" x14ac:dyDescent="0.25">
      <c r="M31" s="18" t="str">
        <f>IFERROR(VLOOKUP(tbl_detail[[#This Row],[Gift Selection]],tbl_items[],2,0),"")</f>
        <v/>
      </c>
      <c r="N31" s="18" t="str">
        <f>IF(tbl_detail[[#This Row],[State]]="IL", (tbl_detail[[#This Row],[Price]]*7%),"0")</f>
        <v>0</v>
      </c>
      <c r="O31" s="18">
        <f>IFERROR(VLOOKUP(tbl_detail[[#This Row],[Gift Selection]],tbl_items[],4,0),0)</f>
        <v>0</v>
      </c>
      <c r="P31" s="18">
        <f>SUM(tbl_detail[[#This Row],[Price]:[Shipping]])</f>
        <v>0</v>
      </c>
    </row>
    <row r="32" spans="13:16" x14ac:dyDescent="0.25">
      <c r="M32" s="18" t="str">
        <f>IFERROR(VLOOKUP(tbl_detail[[#This Row],[Gift Selection]],tbl_items[],2,0),"")</f>
        <v/>
      </c>
      <c r="N32" s="18" t="str">
        <f>IF(tbl_detail[[#This Row],[State]]="IL", (tbl_detail[[#This Row],[Price]]*7%),"0")</f>
        <v>0</v>
      </c>
      <c r="O32" s="18">
        <f>IFERROR(VLOOKUP(tbl_detail[[#This Row],[Gift Selection]],tbl_items[],4,0),0)</f>
        <v>0</v>
      </c>
      <c r="P32" s="18">
        <f>SUM(tbl_detail[[#This Row],[Price]:[Shipping]])</f>
        <v>0</v>
      </c>
    </row>
    <row r="33" spans="13:16" x14ac:dyDescent="0.25">
      <c r="M33" s="18" t="str">
        <f>IFERROR(VLOOKUP(tbl_detail[[#This Row],[Gift Selection]],tbl_items[],2,0),"")</f>
        <v/>
      </c>
      <c r="N33" s="18" t="str">
        <f>IF(tbl_detail[[#This Row],[State]]="IL", (tbl_detail[[#This Row],[Price]]*7%),"0")</f>
        <v>0</v>
      </c>
      <c r="O33" s="18">
        <f>IFERROR(VLOOKUP(tbl_detail[[#This Row],[Gift Selection]],tbl_items[],4,0),0)</f>
        <v>0</v>
      </c>
      <c r="P33" s="18">
        <f>SUM(tbl_detail[[#This Row],[Price]:[Shipping]])</f>
        <v>0</v>
      </c>
    </row>
    <row r="34" spans="13:16" x14ac:dyDescent="0.25">
      <c r="M34" s="18" t="str">
        <f>IFERROR(VLOOKUP(tbl_detail[[#This Row],[Gift Selection]],tbl_items[],2,0),"")</f>
        <v/>
      </c>
      <c r="N34" s="18" t="str">
        <f>IF(tbl_detail[[#This Row],[State]]="IL", (tbl_detail[[#This Row],[Price]]*7%),"0")</f>
        <v>0</v>
      </c>
      <c r="O34" s="18">
        <f>IFERROR(VLOOKUP(tbl_detail[[#This Row],[Gift Selection]],tbl_items[],4,0),0)</f>
        <v>0</v>
      </c>
      <c r="P34" s="18">
        <f>SUM(tbl_detail[[#This Row],[Price]:[Shipping]])</f>
        <v>0</v>
      </c>
    </row>
    <row r="35" spans="13:16" x14ac:dyDescent="0.25">
      <c r="M35" s="18" t="str">
        <f>IFERROR(VLOOKUP(tbl_detail[[#This Row],[Gift Selection]],tbl_items[],2,0),"")</f>
        <v/>
      </c>
      <c r="N35" s="18" t="str">
        <f>IF(tbl_detail[[#This Row],[State]]="IL", (tbl_detail[[#This Row],[Price]]*7%),"0")</f>
        <v>0</v>
      </c>
      <c r="O35" s="18">
        <f>IFERROR(VLOOKUP(tbl_detail[[#This Row],[Gift Selection]],tbl_items[],4,0),0)</f>
        <v>0</v>
      </c>
      <c r="P35" s="18">
        <f>SUM(tbl_detail[[#This Row],[Price]:[Shipping]])</f>
        <v>0</v>
      </c>
    </row>
    <row r="36" spans="13:16" x14ac:dyDescent="0.25">
      <c r="M36" s="18" t="str">
        <f>IFERROR(VLOOKUP(tbl_detail[[#This Row],[Gift Selection]],tbl_items[],2,0),"")</f>
        <v/>
      </c>
      <c r="N36" s="18" t="str">
        <f>IF(tbl_detail[[#This Row],[State]]="IL", (tbl_detail[[#This Row],[Price]]*7%),"0")</f>
        <v>0</v>
      </c>
      <c r="O36" s="18">
        <f>IFERROR(VLOOKUP(tbl_detail[[#This Row],[Gift Selection]],tbl_items[],4,0),0)</f>
        <v>0</v>
      </c>
      <c r="P36" s="18">
        <f>SUM(tbl_detail[[#This Row],[Price]:[Shipping]])</f>
        <v>0</v>
      </c>
    </row>
    <row r="37" spans="13:16" x14ac:dyDescent="0.25">
      <c r="M37" s="18" t="str">
        <f>IFERROR(VLOOKUP(tbl_detail[[#This Row],[Gift Selection]],tbl_items[],2,0),"")</f>
        <v/>
      </c>
      <c r="N37" s="18" t="str">
        <f>IF(tbl_detail[[#This Row],[State]]="IL", (tbl_detail[[#This Row],[Price]]*7%),"0")</f>
        <v>0</v>
      </c>
      <c r="O37" s="18">
        <f>IFERROR(VLOOKUP(tbl_detail[[#This Row],[Gift Selection]],tbl_items[],4,0),0)</f>
        <v>0</v>
      </c>
      <c r="P37" s="18">
        <f>SUM(tbl_detail[[#This Row],[Price]:[Shipping]])</f>
        <v>0</v>
      </c>
    </row>
    <row r="38" spans="13:16" x14ac:dyDescent="0.25">
      <c r="M38" s="18" t="str">
        <f>IFERROR(VLOOKUP(tbl_detail[[#This Row],[Gift Selection]],tbl_items[],2,0),"")</f>
        <v/>
      </c>
      <c r="N38" s="18" t="str">
        <f>IF(tbl_detail[[#This Row],[State]]="IL", (tbl_detail[[#This Row],[Price]]*7%),"0")</f>
        <v>0</v>
      </c>
      <c r="O38" s="18">
        <f>IFERROR(VLOOKUP(tbl_detail[[#This Row],[Gift Selection]],tbl_items[],4,0),0)</f>
        <v>0</v>
      </c>
      <c r="P38" s="18">
        <f>SUM(tbl_detail[[#This Row],[Price]:[Shipping]])</f>
        <v>0</v>
      </c>
    </row>
    <row r="39" spans="13:16" x14ac:dyDescent="0.25">
      <c r="M39" s="18" t="str">
        <f>IFERROR(VLOOKUP(tbl_detail[[#This Row],[Gift Selection]],tbl_items[],2,0),"")</f>
        <v/>
      </c>
      <c r="N39" s="18" t="str">
        <f>IF(tbl_detail[[#This Row],[State]]="IL", (tbl_detail[[#This Row],[Price]]*7%),"0")</f>
        <v>0</v>
      </c>
      <c r="O39" s="18">
        <f>IFERROR(VLOOKUP(tbl_detail[[#This Row],[Gift Selection]],tbl_items[],4,0),0)</f>
        <v>0</v>
      </c>
      <c r="P39" s="18">
        <f>SUM(tbl_detail[[#This Row],[Price]:[Shipping]])</f>
        <v>0</v>
      </c>
    </row>
    <row r="40" spans="13:16" x14ac:dyDescent="0.25">
      <c r="M40" s="18" t="str">
        <f>IFERROR(VLOOKUP(tbl_detail[[#This Row],[Gift Selection]],tbl_items[],2,0),"")</f>
        <v/>
      </c>
      <c r="N40" s="18" t="str">
        <f>IF(tbl_detail[[#This Row],[State]]="IL", (tbl_detail[[#This Row],[Price]]*7%),"0")</f>
        <v>0</v>
      </c>
      <c r="O40" s="18">
        <f>IFERROR(VLOOKUP(tbl_detail[[#This Row],[Gift Selection]],tbl_items[],4,0),0)</f>
        <v>0</v>
      </c>
      <c r="P40" s="18">
        <f>SUM(tbl_detail[[#This Row],[Price]:[Shipping]])</f>
        <v>0</v>
      </c>
    </row>
    <row r="41" spans="13:16" x14ac:dyDescent="0.25">
      <c r="M41" s="18" t="str">
        <f>IFERROR(VLOOKUP(tbl_detail[[#This Row],[Gift Selection]],tbl_items[],2,0),"")</f>
        <v/>
      </c>
      <c r="N41" s="18" t="str">
        <f>IF(tbl_detail[[#This Row],[State]]="IL", (tbl_detail[[#This Row],[Price]]*7%),"0")</f>
        <v>0</v>
      </c>
      <c r="O41" s="18">
        <f>IFERROR(VLOOKUP(tbl_detail[[#This Row],[Gift Selection]],tbl_items[],4,0),0)</f>
        <v>0</v>
      </c>
      <c r="P41" s="18">
        <f>SUM(tbl_detail[[#This Row],[Price]:[Shipping]])</f>
        <v>0</v>
      </c>
    </row>
    <row r="42" spans="13:16" x14ac:dyDescent="0.25">
      <c r="M42" s="18" t="str">
        <f>IFERROR(VLOOKUP(tbl_detail[[#This Row],[Gift Selection]],tbl_items[],2,0),"")</f>
        <v/>
      </c>
      <c r="N42" s="18" t="str">
        <f>IF(tbl_detail[[#This Row],[State]]="IL", (tbl_detail[[#This Row],[Price]]*7%),"0")</f>
        <v>0</v>
      </c>
      <c r="O42" s="18">
        <f>IFERROR(VLOOKUP(tbl_detail[[#This Row],[Gift Selection]],tbl_items[],4,0),0)</f>
        <v>0</v>
      </c>
      <c r="P42" s="18">
        <f>SUM(tbl_detail[[#This Row],[Price]:[Shipping]])</f>
        <v>0</v>
      </c>
    </row>
    <row r="43" spans="13:16" x14ac:dyDescent="0.25">
      <c r="M43" s="18" t="str">
        <f>IFERROR(VLOOKUP(tbl_detail[[#This Row],[Gift Selection]],tbl_items[],2,0),"")</f>
        <v/>
      </c>
      <c r="N43" s="18" t="str">
        <f>IF(tbl_detail[[#This Row],[State]]="IL", (tbl_detail[[#This Row],[Price]]*7%),"0")</f>
        <v>0</v>
      </c>
      <c r="O43" s="18">
        <f>IFERROR(VLOOKUP(tbl_detail[[#This Row],[Gift Selection]],tbl_items[],4,0),0)</f>
        <v>0</v>
      </c>
      <c r="P43" s="18">
        <f>SUM(tbl_detail[[#This Row],[Price]:[Shipping]])</f>
        <v>0</v>
      </c>
    </row>
    <row r="44" spans="13:16" x14ac:dyDescent="0.25">
      <c r="M44" s="18" t="str">
        <f>IFERROR(VLOOKUP(tbl_detail[[#This Row],[Gift Selection]],tbl_items[],2,0),"")</f>
        <v/>
      </c>
      <c r="N44" s="18" t="str">
        <f>IF(tbl_detail[[#This Row],[State]]="IL", (tbl_detail[[#This Row],[Price]]*7%),"0")</f>
        <v>0</v>
      </c>
      <c r="O44" s="18">
        <f>IFERROR(VLOOKUP(tbl_detail[[#This Row],[Gift Selection]],tbl_items[],4,0),0)</f>
        <v>0</v>
      </c>
      <c r="P44" s="18">
        <f>SUM(tbl_detail[[#This Row],[Price]:[Shipping]])</f>
        <v>0</v>
      </c>
    </row>
    <row r="45" spans="13:16" x14ac:dyDescent="0.25">
      <c r="M45" s="18" t="str">
        <f>IFERROR(VLOOKUP(tbl_detail[[#This Row],[Gift Selection]],tbl_items[],2,0),"")</f>
        <v/>
      </c>
      <c r="N45" s="18" t="str">
        <f>IF(tbl_detail[[#This Row],[State]]="IL", (tbl_detail[[#This Row],[Price]]*7%),"0")</f>
        <v>0</v>
      </c>
      <c r="O45" s="18">
        <f>IFERROR(VLOOKUP(tbl_detail[[#This Row],[Gift Selection]],tbl_items[],4,0),0)</f>
        <v>0</v>
      </c>
      <c r="P45" s="18">
        <f>SUM(tbl_detail[[#This Row],[Price]:[Shipping]])</f>
        <v>0</v>
      </c>
    </row>
    <row r="46" spans="13:16" x14ac:dyDescent="0.25">
      <c r="M46" s="18" t="str">
        <f>IFERROR(VLOOKUP(tbl_detail[[#This Row],[Gift Selection]],tbl_items[],2,0),"")</f>
        <v/>
      </c>
      <c r="N46" s="18" t="str">
        <f>IF(tbl_detail[[#This Row],[State]]="IL", (tbl_detail[[#This Row],[Price]]*7%),"0")</f>
        <v>0</v>
      </c>
      <c r="O46" s="18">
        <f>IFERROR(VLOOKUP(tbl_detail[[#This Row],[Gift Selection]],tbl_items[],4,0),0)</f>
        <v>0</v>
      </c>
      <c r="P46" s="18">
        <f>SUM(tbl_detail[[#This Row],[Price]:[Shipping]])</f>
        <v>0</v>
      </c>
    </row>
    <row r="47" spans="13:16" x14ac:dyDescent="0.25">
      <c r="M47" s="18" t="str">
        <f>IFERROR(VLOOKUP(tbl_detail[[#This Row],[Gift Selection]],tbl_items[],2,0),"")</f>
        <v/>
      </c>
      <c r="N47" s="18" t="str">
        <f>IF(tbl_detail[[#This Row],[State]]="IL", (tbl_detail[[#This Row],[Price]]*7%),"0")</f>
        <v>0</v>
      </c>
      <c r="O47" s="18">
        <f>IFERROR(VLOOKUP(tbl_detail[[#This Row],[Gift Selection]],tbl_items[],4,0),0)</f>
        <v>0</v>
      </c>
      <c r="P47" s="18">
        <f>SUM(tbl_detail[[#This Row],[Price]:[Shipping]])</f>
        <v>0</v>
      </c>
    </row>
    <row r="48" spans="13:16" x14ac:dyDescent="0.25">
      <c r="M48" s="18" t="str">
        <f>IFERROR(VLOOKUP(tbl_detail[[#This Row],[Gift Selection]],tbl_items[],2,0),"")</f>
        <v/>
      </c>
      <c r="N48" s="18" t="str">
        <f>IF(tbl_detail[[#This Row],[State]]="IL", (tbl_detail[[#This Row],[Price]]*7%),"0")</f>
        <v>0</v>
      </c>
      <c r="O48" s="18">
        <f>IFERROR(VLOOKUP(tbl_detail[[#This Row],[Gift Selection]],tbl_items[],4,0),0)</f>
        <v>0</v>
      </c>
      <c r="P48" s="18">
        <f>SUM(tbl_detail[[#This Row],[Price]:[Shipping]])</f>
        <v>0</v>
      </c>
    </row>
    <row r="49" spans="13:16" x14ac:dyDescent="0.25">
      <c r="M49" s="18" t="str">
        <f>IFERROR(VLOOKUP(tbl_detail[[#This Row],[Gift Selection]],tbl_items[],2,0),"")</f>
        <v/>
      </c>
      <c r="N49" s="18" t="str">
        <f>IF(tbl_detail[[#This Row],[State]]="IL", (tbl_detail[[#This Row],[Price]]*7%),"0")</f>
        <v>0</v>
      </c>
      <c r="O49" s="18">
        <f>IFERROR(VLOOKUP(tbl_detail[[#This Row],[Gift Selection]],tbl_items[],4,0),0)</f>
        <v>0</v>
      </c>
      <c r="P49" s="18">
        <f>SUM(tbl_detail[[#This Row],[Price]:[Shipping]])</f>
        <v>0</v>
      </c>
    </row>
    <row r="50" spans="13:16" x14ac:dyDescent="0.25">
      <c r="M50" s="18" t="str">
        <f>IFERROR(VLOOKUP(tbl_detail[[#This Row],[Gift Selection]],tbl_items[],2,0),"")</f>
        <v/>
      </c>
      <c r="N50" s="18" t="str">
        <f>IF(tbl_detail[[#This Row],[State]]="IL", (tbl_detail[[#This Row],[Price]]*7%),"0")</f>
        <v>0</v>
      </c>
      <c r="O50" s="18">
        <f>IFERROR(VLOOKUP(tbl_detail[[#This Row],[Gift Selection]],tbl_items[],4,0),0)</f>
        <v>0</v>
      </c>
      <c r="P50" s="18">
        <f>SUM(tbl_detail[[#This Row],[Price]:[Shipping]])</f>
        <v>0</v>
      </c>
    </row>
    <row r="51" spans="13:16" x14ac:dyDescent="0.25">
      <c r="M51" s="18" t="str">
        <f>IFERROR(VLOOKUP(tbl_detail[[#This Row],[Gift Selection]],tbl_items[],2,0),"")</f>
        <v/>
      </c>
      <c r="N51" s="18" t="str">
        <f>IF(tbl_detail[[#This Row],[State]]="IL", (tbl_detail[[#This Row],[Price]]*7%),"0")</f>
        <v>0</v>
      </c>
      <c r="O51" s="18">
        <f>IFERROR(VLOOKUP(tbl_detail[[#This Row],[Gift Selection]],tbl_items[],4,0),0)</f>
        <v>0</v>
      </c>
      <c r="P51" s="18">
        <f>SUM(tbl_detail[[#This Row],[Price]:[Shipping]])</f>
        <v>0</v>
      </c>
    </row>
    <row r="52" spans="13:16" x14ac:dyDescent="0.25">
      <c r="M52" s="18" t="str">
        <f>IFERROR(VLOOKUP(tbl_detail[[#This Row],[Gift Selection]],tbl_items[],2,0),"")</f>
        <v/>
      </c>
      <c r="N52" s="18" t="str">
        <f>IF(tbl_detail[[#This Row],[State]]="IL", (tbl_detail[[#This Row],[Price]]*7%),"0")</f>
        <v>0</v>
      </c>
      <c r="O52" s="18">
        <f>IFERROR(VLOOKUP(tbl_detail[[#This Row],[Gift Selection]],tbl_items[],4,0),0)</f>
        <v>0</v>
      </c>
      <c r="P52" s="18">
        <f>SUM(tbl_detail[[#This Row],[Price]:[Shipping]])</f>
        <v>0</v>
      </c>
    </row>
    <row r="53" spans="13:16" x14ac:dyDescent="0.25">
      <c r="M53" s="18" t="str">
        <f>IFERROR(VLOOKUP(tbl_detail[[#This Row],[Gift Selection]],tbl_items[],2,0),"")</f>
        <v/>
      </c>
      <c r="N53" s="18" t="str">
        <f>IF(tbl_detail[[#This Row],[State]]="IL", (tbl_detail[[#This Row],[Price]]*7%),"0")</f>
        <v>0</v>
      </c>
      <c r="O53" s="18">
        <f>IFERROR(VLOOKUP(tbl_detail[[#This Row],[Gift Selection]],tbl_items[],4,0),0)</f>
        <v>0</v>
      </c>
      <c r="P53" s="18">
        <f>SUM(tbl_detail[[#This Row],[Price]:[Shipping]])</f>
        <v>0</v>
      </c>
    </row>
    <row r="54" spans="13:16" x14ac:dyDescent="0.25">
      <c r="M54" s="18" t="str">
        <f>IFERROR(VLOOKUP(tbl_detail[[#This Row],[Gift Selection]],tbl_items[],2,0),"")</f>
        <v/>
      </c>
      <c r="N54" s="18" t="str">
        <f>IF(tbl_detail[[#This Row],[State]]="IL", (tbl_detail[[#This Row],[Price]]*7%),"0")</f>
        <v>0</v>
      </c>
      <c r="O54" s="18">
        <f>IFERROR(VLOOKUP(tbl_detail[[#This Row],[Gift Selection]],tbl_items[],4,0),0)</f>
        <v>0</v>
      </c>
      <c r="P54" s="18">
        <f>SUM(tbl_detail[[#This Row],[Price]:[Shipping]])</f>
        <v>0</v>
      </c>
    </row>
    <row r="55" spans="13:16" x14ac:dyDescent="0.25">
      <c r="M55" s="18" t="str">
        <f>IFERROR(VLOOKUP(tbl_detail[[#This Row],[Gift Selection]],tbl_items[],2,0),"")</f>
        <v/>
      </c>
      <c r="N55" s="18" t="str">
        <f>IF(tbl_detail[[#This Row],[State]]="IL", (tbl_detail[[#This Row],[Price]]*7%),"0")</f>
        <v>0</v>
      </c>
      <c r="O55" s="18">
        <f>IFERROR(VLOOKUP(tbl_detail[[#This Row],[Gift Selection]],tbl_items[],4,0),0)</f>
        <v>0</v>
      </c>
      <c r="P55" s="18">
        <f>SUM(tbl_detail[[#This Row],[Price]:[Shipping]])</f>
        <v>0</v>
      </c>
    </row>
    <row r="56" spans="13:16" x14ac:dyDescent="0.25">
      <c r="M56" s="18" t="str">
        <f>IFERROR(VLOOKUP(tbl_detail[[#This Row],[Gift Selection]],tbl_items[],2,0),"")</f>
        <v/>
      </c>
      <c r="N56" s="18" t="str">
        <f>IF(tbl_detail[[#This Row],[State]]="IL", (tbl_detail[[#This Row],[Price]]*7%),"0")</f>
        <v>0</v>
      </c>
      <c r="O56" s="18">
        <f>IFERROR(VLOOKUP(tbl_detail[[#This Row],[Gift Selection]],tbl_items[],4,0),0)</f>
        <v>0</v>
      </c>
      <c r="P56" s="18">
        <f>SUM(tbl_detail[[#This Row],[Price]:[Shipping]])</f>
        <v>0</v>
      </c>
    </row>
    <row r="57" spans="13:16" x14ac:dyDescent="0.25">
      <c r="M57" s="18" t="str">
        <f>IFERROR(VLOOKUP(tbl_detail[[#This Row],[Gift Selection]],tbl_items[],2,0),"")</f>
        <v/>
      </c>
      <c r="N57" s="18" t="str">
        <f>IF(tbl_detail[[#This Row],[State]]="IL", (tbl_detail[[#This Row],[Price]]*7%),"0")</f>
        <v>0</v>
      </c>
      <c r="O57" s="18">
        <f>IFERROR(VLOOKUP(tbl_detail[[#This Row],[Gift Selection]],tbl_items[],4,0),0)</f>
        <v>0</v>
      </c>
      <c r="P57" s="18">
        <f>SUM(tbl_detail[[#This Row],[Price]:[Shipping]])</f>
        <v>0</v>
      </c>
    </row>
    <row r="58" spans="13:16" x14ac:dyDescent="0.25">
      <c r="M58" s="18" t="str">
        <f>IFERROR(VLOOKUP(tbl_detail[[#This Row],[Gift Selection]],tbl_items[],2,0),"")</f>
        <v/>
      </c>
      <c r="N58" s="18" t="str">
        <f>IF(tbl_detail[[#This Row],[State]]="IL", (tbl_detail[[#This Row],[Price]]*7%),"0")</f>
        <v>0</v>
      </c>
      <c r="O58" s="18">
        <f>IFERROR(VLOOKUP(tbl_detail[[#This Row],[Gift Selection]],tbl_items[],4,0),0)</f>
        <v>0</v>
      </c>
      <c r="P58" s="18">
        <f>SUM(tbl_detail[[#This Row],[Price]:[Shipping]])</f>
        <v>0</v>
      </c>
    </row>
    <row r="59" spans="13:16" x14ac:dyDescent="0.25">
      <c r="M59" s="18" t="str">
        <f>IFERROR(VLOOKUP(tbl_detail[[#This Row],[Gift Selection]],tbl_items[],2,0),"")</f>
        <v/>
      </c>
      <c r="N59" s="18" t="str">
        <f>IF(tbl_detail[[#This Row],[State]]="IL", (tbl_detail[[#This Row],[Price]]*7%),"0")</f>
        <v>0</v>
      </c>
      <c r="O59" s="18">
        <f>IFERROR(VLOOKUP(tbl_detail[[#This Row],[Gift Selection]],tbl_items[],4,0),0)</f>
        <v>0</v>
      </c>
      <c r="P59" s="18">
        <f>SUM(tbl_detail[[#This Row],[Price]:[Shipping]])</f>
        <v>0</v>
      </c>
    </row>
    <row r="60" spans="13:16" x14ac:dyDescent="0.25">
      <c r="M60" s="18" t="str">
        <f>IFERROR(VLOOKUP(tbl_detail[[#This Row],[Gift Selection]],tbl_items[],2,0),"")</f>
        <v/>
      </c>
      <c r="N60" s="18" t="str">
        <f>IF(tbl_detail[[#This Row],[State]]="IL", (tbl_detail[[#This Row],[Price]]*7%),"0")</f>
        <v>0</v>
      </c>
      <c r="O60" s="18">
        <f>IFERROR(VLOOKUP(tbl_detail[[#This Row],[Gift Selection]],tbl_items[],4,0),0)</f>
        <v>0</v>
      </c>
      <c r="P60" s="18">
        <f>SUM(tbl_detail[[#This Row],[Price]:[Shipping]])</f>
        <v>0</v>
      </c>
    </row>
    <row r="61" spans="13:16" x14ac:dyDescent="0.25">
      <c r="M61" s="18" t="str">
        <f>IFERROR(VLOOKUP(tbl_detail[[#This Row],[Gift Selection]],tbl_items[],2,0),"")</f>
        <v/>
      </c>
      <c r="N61" s="18" t="str">
        <f>IF(tbl_detail[[#This Row],[State]]="IL", (tbl_detail[[#This Row],[Price]]*7%),"0")</f>
        <v>0</v>
      </c>
      <c r="O61" s="18">
        <f>IFERROR(VLOOKUP(tbl_detail[[#This Row],[Gift Selection]],tbl_items[],4,0),0)</f>
        <v>0</v>
      </c>
      <c r="P61" s="18">
        <f>SUM(tbl_detail[[#This Row],[Price]:[Shipping]])</f>
        <v>0</v>
      </c>
    </row>
    <row r="62" spans="13:16" x14ac:dyDescent="0.25">
      <c r="M62" s="18" t="str">
        <f>IFERROR(VLOOKUP(tbl_detail[[#This Row],[Gift Selection]],tbl_items[],2,0),"")</f>
        <v/>
      </c>
      <c r="N62" s="18" t="str">
        <f>IF(tbl_detail[[#This Row],[State]]="IL", (tbl_detail[[#This Row],[Price]]*7%),"0")</f>
        <v>0</v>
      </c>
      <c r="O62" s="18">
        <f>IFERROR(VLOOKUP(tbl_detail[[#This Row],[Gift Selection]],tbl_items[],4,0),0)</f>
        <v>0</v>
      </c>
      <c r="P62" s="18">
        <f>SUM(tbl_detail[[#This Row],[Price]:[Shipping]])</f>
        <v>0</v>
      </c>
    </row>
    <row r="63" spans="13:16" x14ac:dyDescent="0.25">
      <c r="M63" s="18" t="str">
        <f>IFERROR(VLOOKUP(tbl_detail[[#This Row],[Gift Selection]],tbl_items[],2,0),"")</f>
        <v/>
      </c>
      <c r="N63" s="18" t="str">
        <f>IF(tbl_detail[[#This Row],[State]]="IL", (tbl_detail[[#This Row],[Price]]*7%),"0")</f>
        <v>0</v>
      </c>
      <c r="O63" s="18">
        <f>IFERROR(VLOOKUP(tbl_detail[[#This Row],[Gift Selection]],tbl_items[],4,0),0)</f>
        <v>0</v>
      </c>
      <c r="P63" s="18">
        <f>SUM(tbl_detail[[#This Row],[Price]:[Shipping]])</f>
        <v>0</v>
      </c>
    </row>
    <row r="64" spans="13:16" x14ac:dyDescent="0.25">
      <c r="M64" s="18" t="str">
        <f>IFERROR(VLOOKUP(tbl_detail[[#This Row],[Gift Selection]],tbl_items[],2,0),"")</f>
        <v/>
      </c>
      <c r="N64" s="18" t="str">
        <f>IF(tbl_detail[[#This Row],[State]]="IL", (tbl_detail[[#This Row],[Price]]*7%),"0")</f>
        <v>0</v>
      </c>
      <c r="O64" s="18">
        <f>IFERROR(VLOOKUP(tbl_detail[[#This Row],[Gift Selection]],tbl_items[],4,0),0)</f>
        <v>0</v>
      </c>
      <c r="P64" s="18">
        <f>SUM(tbl_detail[[#This Row],[Price]:[Shipping]])</f>
        <v>0</v>
      </c>
    </row>
    <row r="65" spans="13:16" x14ac:dyDescent="0.25">
      <c r="M65" s="18" t="str">
        <f>IFERROR(VLOOKUP(tbl_detail[[#This Row],[Gift Selection]],tbl_items[],2,0),"")</f>
        <v/>
      </c>
      <c r="N65" s="18" t="str">
        <f>IF(tbl_detail[[#This Row],[State]]="IL", (tbl_detail[[#This Row],[Price]]*7%),"0")</f>
        <v>0</v>
      </c>
      <c r="O65" s="18">
        <f>IFERROR(VLOOKUP(tbl_detail[[#This Row],[Gift Selection]],tbl_items[],4,0),0)</f>
        <v>0</v>
      </c>
      <c r="P65" s="18">
        <f>SUM(tbl_detail[[#This Row],[Price]:[Shipping]])</f>
        <v>0</v>
      </c>
    </row>
    <row r="66" spans="13:16" x14ac:dyDescent="0.25">
      <c r="M66" s="18" t="str">
        <f>IFERROR(VLOOKUP(tbl_detail[[#This Row],[Gift Selection]],tbl_items[],2,0),"")</f>
        <v/>
      </c>
      <c r="N66" s="18" t="str">
        <f>IF(tbl_detail[[#This Row],[State]]="IL", (tbl_detail[[#This Row],[Price]]*7%),"0")</f>
        <v>0</v>
      </c>
      <c r="O66" s="18">
        <f>IFERROR(VLOOKUP(tbl_detail[[#This Row],[Gift Selection]],tbl_items[],4,0),0)</f>
        <v>0</v>
      </c>
      <c r="P66" s="18">
        <f>SUM(tbl_detail[[#This Row],[Price]:[Shipping]])</f>
        <v>0</v>
      </c>
    </row>
    <row r="67" spans="13:16" x14ac:dyDescent="0.25">
      <c r="M67" s="18" t="str">
        <f>IFERROR(VLOOKUP(tbl_detail[[#This Row],[Gift Selection]],tbl_items[],2,0),"")</f>
        <v/>
      </c>
      <c r="N67" s="18" t="str">
        <f>IF(tbl_detail[[#This Row],[State]]="IL", (tbl_detail[[#This Row],[Price]]*7%),"0")</f>
        <v>0</v>
      </c>
      <c r="O67" s="18">
        <f>IFERROR(VLOOKUP(tbl_detail[[#This Row],[Gift Selection]],tbl_items[],4,0),0)</f>
        <v>0</v>
      </c>
      <c r="P67" s="18">
        <f>SUM(tbl_detail[[#This Row],[Price]:[Shipping]])</f>
        <v>0</v>
      </c>
    </row>
    <row r="68" spans="13:16" x14ac:dyDescent="0.25">
      <c r="M68" s="18" t="str">
        <f>IFERROR(VLOOKUP(tbl_detail[[#This Row],[Gift Selection]],tbl_items[],2,0),"")</f>
        <v/>
      </c>
      <c r="N68" s="18" t="str">
        <f>IF(tbl_detail[[#This Row],[State]]="IL", (tbl_detail[[#This Row],[Price]]*7%),"0")</f>
        <v>0</v>
      </c>
      <c r="O68" s="18">
        <f>IFERROR(VLOOKUP(tbl_detail[[#This Row],[Gift Selection]],tbl_items[],4,0),0)</f>
        <v>0</v>
      </c>
      <c r="P68" s="18">
        <f>SUM(tbl_detail[[#This Row],[Price]:[Shipping]])</f>
        <v>0</v>
      </c>
    </row>
    <row r="69" spans="13:16" x14ac:dyDescent="0.25">
      <c r="M69" s="18" t="str">
        <f>IFERROR(VLOOKUP(tbl_detail[[#This Row],[Gift Selection]],tbl_items[],2,0),"")</f>
        <v/>
      </c>
      <c r="N69" s="18" t="str">
        <f>IF(tbl_detail[[#This Row],[State]]="IL", (tbl_detail[[#This Row],[Price]]*7%),"0")</f>
        <v>0</v>
      </c>
      <c r="O69" s="18">
        <f>IFERROR(VLOOKUP(tbl_detail[[#This Row],[Gift Selection]],tbl_items[],4,0),0)</f>
        <v>0</v>
      </c>
      <c r="P69" s="18">
        <f>SUM(tbl_detail[[#This Row],[Price]:[Shipping]])</f>
        <v>0</v>
      </c>
    </row>
    <row r="70" spans="13:16" x14ac:dyDescent="0.25">
      <c r="M70" s="18" t="str">
        <f>IFERROR(VLOOKUP(tbl_detail[[#This Row],[Gift Selection]],tbl_items[],2,0),"")</f>
        <v/>
      </c>
      <c r="N70" s="18" t="str">
        <f>IF(tbl_detail[[#This Row],[State]]="IL", (tbl_detail[[#This Row],[Price]]*7%),"0")</f>
        <v>0</v>
      </c>
      <c r="O70" s="18">
        <f>IFERROR(VLOOKUP(tbl_detail[[#This Row],[Gift Selection]],tbl_items[],4,0),0)</f>
        <v>0</v>
      </c>
      <c r="P70" s="18">
        <f>SUM(tbl_detail[[#This Row],[Price]:[Shipping]])</f>
        <v>0</v>
      </c>
    </row>
    <row r="71" spans="13:16" x14ac:dyDescent="0.25">
      <c r="M71" s="18" t="str">
        <f>IFERROR(VLOOKUP(tbl_detail[[#This Row],[Gift Selection]],tbl_items[],2,0),"")</f>
        <v/>
      </c>
      <c r="N71" s="18" t="str">
        <f>IF(tbl_detail[[#This Row],[State]]="IL", (tbl_detail[[#This Row],[Price]]*7%),"0")</f>
        <v>0</v>
      </c>
      <c r="O71" s="18">
        <f>IFERROR(VLOOKUP(tbl_detail[[#This Row],[Gift Selection]],tbl_items[],4,0),0)</f>
        <v>0</v>
      </c>
      <c r="P71" s="18">
        <f>SUM(tbl_detail[[#This Row],[Price]:[Shipping]])</f>
        <v>0</v>
      </c>
    </row>
    <row r="72" spans="13:16" x14ac:dyDescent="0.25">
      <c r="M72" s="18" t="str">
        <f>IFERROR(VLOOKUP(tbl_detail[[#This Row],[Gift Selection]],tbl_items[],2,0),"")</f>
        <v/>
      </c>
      <c r="N72" s="18" t="str">
        <f>IF(tbl_detail[[#This Row],[State]]="IL", (tbl_detail[[#This Row],[Price]]*7%),"0")</f>
        <v>0</v>
      </c>
      <c r="O72" s="18">
        <f>IFERROR(VLOOKUP(tbl_detail[[#This Row],[Gift Selection]],tbl_items[],4,0),0)</f>
        <v>0</v>
      </c>
      <c r="P72" s="18">
        <f>SUM(tbl_detail[[#This Row],[Price]:[Shipping]])</f>
        <v>0</v>
      </c>
    </row>
    <row r="73" spans="13:16" x14ac:dyDescent="0.25">
      <c r="M73" s="18" t="str">
        <f>IFERROR(VLOOKUP(tbl_detail[[#This Row],[Gift Selection]],tbl_items[],2,0),"")</f>
        <v/>
      </c>
      <c r="N73" s="18" t="str">
        <f>IF(tbl_detail[[#This Row],[State]]="IL", (tbl_detail[[#This Row],[Price]]*7%),"0")</f>
        <v>0</v>
      </c>
      <c r="O73" s="18">
        <f>IFERROR(VLOOKUP(tbl_detail[[#This Row],[Gift Selection]],tbl_items[],4,0),0)</f>
        <v>0</v>
      </c>
      <c r="P73" s="18">
        <f>SUM(tbl_detail[[#This Row],[Price]:[Shipping]])</f>
        <v>0</v>
      </c>
    </row>
    <row r="74" spans="13:16" x14ac:dyDescent="0.25">
      <c r="M74" s="18" t="str">
        <f>IFERROR(VLOOKUP(tbl_detail[[#This Row],[Gift Selection]],tbl_items[],2,0),"")</f>
        <v/>
      </c>
      <c r="N74" s="18" t="str">
        <f>IF(tbl_detail[[#This Row],[State]]="IL", (tbl_detail[[#This Row],[Price]]*7%),"0")</f>
        <v>0</v>
      </c>
      <c r="O74" s="18">
        <f>IFERROR(VLOOKUP(tbl_detail[[#This Row],[Gift Selection]],tbl_items[],4,0),0)</f>
        <v>0</v>
      </c>
      <c r="P74" s="18">
        <f>SUM(tbl_detail[[#This Row],[Price]:[Shipping]])</f>
        <v>0</v>
      </c>
    </row>
    <row r="75" spans="13:16" x14ac:dyDescent="0.25">
      <c r="M75" s="18" t="str">
        <f>IFERROR(VLOOKUP(tbl_detail[[#This Row],[Gift Selection]],tbl_items[],2,0),"")</f>
        <v/>
      </c>
      <c r="N75" s="18" t="str">
        <f>IF(tbl_detail[[#This Row],[State]]="IL", (tbl_detail[[#This Row],[Price]]*7%),"0")</f>
        <v>0</v>
      </c>
      <c r="O75" s="18">
        <f>IFERROR(VLOOKUP(tbl_detail[[#This Row],[Gift Selection]],tbl_items[],4,0),0)</f>
        <v>0</v>
      </c>
      <c r="P75" s="18">
        <f>SUM(tbl_detail[[#This Row],[Price]:[Shipping]])</f>
        <v>0</v>
      </c>
    </row>
    <row r="76" spans="13:16" x14ac:dyDescent="0.25">
      <c r="M76" s="18" t="str">
        <f>IFERROR(VLOOKUP(tbl_detail[[#This Row],[Gift Selection]],tbl_items[],2,0),"")</f>
        <v/>
      </c>
      <c r="N76" s="18" t="str">
        <f>IF(tbl_detail[[#This Row],[State]]="IL", (tbl_detail[[#This Row],[Price]]*7%),"0")</f>
        <v>0</v>
      </c>
      <c r="O76" s="18">
        <f>IFERROR(VLOOKUP(tbl_detail[[#This Row],[Gift Selection]],tbl_items[],4,0),0)</f>
        <v>0</v>
      </c>
      <c r="P76" s="18">
        <f>SUM(tbl_detail[[#This Row],[Price]:[Shipping]])</f>
        <v>0</v>
      </c>
    </row>
    <row r="77" spans="13:16" x14ac:dyDescent="0.25">
      <c r="M77" s="18" t="str">
        <f>IFERROR(VLOOKUP(tbl_detail[[#This Row],[Gift Selection]],tbl_items[],2,0),"")</f>
        <v/>
      </c>
      <c r="N77" s="18" t="str">
        <f>IF(tbl_detail[[#This Row],[State]]="IL", (tbl_detail[[#This Row],[Price]]*7%),"0")</f>
        <v>0</v>
      </c>
      <c r="O77" s="18">
        <f>IFERROR(VLOOKUP(tbl_detail[[#This Row],[Gift Selection]],tbl_items[],4,0),0)</f>
        <v>0</v>
      </c>
      <c r="P77" s="18">
        <f>SUM(tbl_detail[[#This Row],[Price]:[Shipping]])</f>
        <v>0</v>
      </c>
    </row>
    <row r="78" spans="13:16" x14ac:dyDescent="0.25">
      <c r="M78" s="18" t="str">
        <f>IFERROR(VLOOKUP(tbl_detail[[#This Row],[Gift Selection]],tbl_items[],2,0),"")</f>
        <v/>
      </c>
      <c r="N78" s="18" t="str">
        <f>IF(tbl_detail[[#This Row],[State]]="IL", (tbl_detail[[#This Row],[Price]]*7%),"0")</f>
        <v>0</v>
      </c>
      <c r="O78" s="18">
        <f>IFERROR(VLOOKUP(tbl_detail[[#This Row],[Gift Selection]],tbl_items[],4,0),0)</f>
        <v>0</v>
      </c>
      <c r="P78" s="18">
        <f>SUM(tbl_detail[[#This Row],[Price]:[Shipping]])</f>
        <v>0</v>
      </c>
    </row>
    <row r="79" spans="13:16" x14ac:dyDescent="0.25">
      <c r="M79" s="18" t="str">
        <f>IFERROR(VLOOKUP(tbl_detail[[#This Row],[Gift Selection]],tbl_items[],2,0),"")</f>
        <v/>
      </c>
      <c r="N79" s="18" t="str">
        <f>IF(tbl_detail[[#This Row],[State]]="IL", (tbl_detail[[#This Row],[Price]]*7%),"0")</f>
        <v>0</v>
      </c>
      <c r="O79" s="18">
        <f>IFERROR(VLOOKUP(tbl_detail[[#This Row],[Gift Selection]],tbl_items[],4,0),0)</f>
        <v>0</v>
      </c>
      <c r="P79" s="18">
        <f>SUM(tbl_detail[[#This Row],[Price]:[Shipping]])</f>
        <v>0</v>
      </c>
    </row>
    <row r="80" spans="13:16" x14ac:dyDescent="0.25">
      <c r="M80" s="18" t="str">
        <f>IFERROR(VLOOKUP(tbl_detail[[#This Row],[Gift Selection]],tbl_items[],2,0),"")</f>
        <v/>
      </c>
      <c r="N80" s="18" t="str">
        <f>IF(tbl_detail[[#This Row],[State]]="IL", (tbl_detail[[#This Row],[Price]]*7%),"0")</f>
        <v>0</v>
      </c>
      <c r="O80" s="18">
        <f>IFERROR(VLOOKUP(tbl_detail[[#This Row],[Gift Selection]],tbl_items[],4,0),0)</f>
        <v>0</v>
      </c>
      <c r="P80" s="18">
        <f>SUM(tbl_detail[[#This Row],[Price]:[Shipping]])</f>
        <v>0</v>
      </c>
    </row>
    <row r="81" spans="13:16" x14ac:dyDescent="0.25">
      <c r="M81" s="18" t="str">
        <f>IFERROR(VLOOKUP(tbl_detail[[#This Row],[Gift Selection]],tbl_items[],2,0),"")</f>
        <v/>
      </c>
      <c r="N81" s="18" t="str">
        <f>IF(tbl_detail[[#This Row],[State]]="IL", (tbl_detail[[#This Row],[Price]]*7%),"0")</f>
        <v>0</v>
      </c>
      <c r="O81" s="18">
        <f>IFERROR(VLOOKUP(tbl_detail[[#This Row],[Gift Selection]],tbl_items[],4,0),0)</f>
        <v>0</v>
      </c>
      <c r="P81" s="18">
        <f>SUM(tbl_detail[[#This Row],[Price]:[Shipping]])</f>
        <v>0</v>
      </c>
    </row>
    <row r="82" spans="13:16" x14ac:dyDescent="0.25">
      <c r="M82" s="18" t="str">
        <f>IFERROR(VLOOKUP(tbl_detail[[#This Row],[Gift Selection]],tbl_items[],2,0),"")</f>
        <v/>
      </c>
      <c r="N82" s="18" t="str">
        <f>IF(tbl_detail[[#This Row],[State]]="IL", (tbl_detail[[#This Row],[Price]]*7%),"0")</f>
        <v>0</v>
      </c>
      <c r="O82" s="18">
        <f>IFERROR(VLOOKUP(tbl_detail[[#This Row],[Gift Selection]],tbl_items[],4,0),0)</f>
        <v>0</v>
      </c>
      <c r="P82" s="18">
        <f>SUM(tbl_detail[[#This Row],[Price]:[Shipping]])</f>
        <v>0</v>
      </c>
    </row>
    <row r="83" spans="13:16" x14ac:dyDescent="0.25">
      <c r="M83" s="18" t="str">
        <f>IFERROR(VLOOKUP(tbl_detail[[#This Row],[Gift Selection]],tbl_items[],2,0),"")</f>
        <v/>
      </c>
      <c r="N83" s="18" t="str">
        <f>IF(tbl_detail[[#This Row],[State]]="IL", (tbl_detail[[#This Row],[Price]]*7%),"0")</f>
        <v>0</v>
      </c>
      <c r="O83" s="18">
        <f>IFERROR(VLOOKUP(tbl_detail[[#This Row],[Gift Selection]],tbl_items[],4,0),0)</f>
        <v>0</v>
      </c>
      <c r="P83" s="18">
        <f>SUM(tbl_detail[[#This Row],[Price]:[Shipping]])</f>
        <v>0</v>
      </c>
    </row>
    <row r="84" spans="13:16" x14ac:dyDescent="0.25">
      <c r="M84" s="18" t="str">
        <f>IFERROR(VLOOKUP(tbl_detail[[#This Row],[Gift Selection]],tbl_items[],2,0),"")</f>
        <v/>
      </c>
      <c r="N84" s="18" t="str">
        <f>IF(tbl_detail[[#This Row],[State]]="IL", (tbl_detail[[#This Row],[Price]]*7%),"0")</f>
        <v>0</v>
      </c>
      <c r="O84" s="18">
        <f>IFERROR(VLOOKUP(tbl_detail[[#This Row],[Gift Selection]],tbl_items[],4,0),0)</f>
        <v>0</v>
      </c>
      <c r="P84" s="18">
        <f>SUM(tbl_detail[[#This Row],[Price]:[Shipping]])</f>
        <v>0</v>
      </c>
    </row>
    <row r="85" spans="13:16" x14ac:dyDescent="0.25">
      <c r="M85" s="18" t="str">
        <f>IFERROR(VLOOKUP(tbl_detail[[#This Row],[Gift Selection]],tbl_items[],2,0),"")</f>
        <v/>
      </c>
      <c r="N85" s="18" t="str">
        <f>IF(tbl_detail[[#This Row],[State]]="IL", (tbl_detail[[#This Row],[Price]]*7%),"0")</f>
        <v>0</v>
      </c>
      <c r="O85" s="18">
        <f>IFERROR(VLOOKUP(tbl_detail[[#This Row],[Gift Selection]],tbl_items[],4,0),0)</f>
        <v>0</v>
      </c>
      <c r="P85" s="18">
        <f>SUM(tbl_detail[[#This Row],[Price]:[Shipping]])</f>
        <v>0</v>
      </c>
    </row>
    <row r="86" spans="13:16" x14ac:dyDescent="0.25">
      <c r="M86" s="18" t="str">
        <f>IFERROR(VLOOKUP(tbl_detail[[#This Row],[Gift Selection]],tbl_items[],2,0),"")</f>
        <v/>
      </c>
      <c r="N86" s="18" t="str">
        <f>IF(tbl_detail[[#This Row],[State]]="IL", (tbl_detail[[#This Row],[Price]]*7%),"0")</f>
        <v>0</v>
      </c>
      <c r="O86" s="18">
        <f>IFERROR(VLOOKUP(tbl_detail[[#This Row],[Gift Selection]],tbl_items[],4,0),0)</f>
        <v>0</v>
      </c>
      <c r="P86" s="18">
        <f>SUM(tbl_detail[[#This Row],[Price]:[Shipping]])</f>
        <v>0</v>
      </c>
    </row>
    <row r="87" spans="13:16" x14ac:dyDescent="0.25">
      <c r="M87" s="18" t="str">
        <f>IFERROR(VLOOKUP(tbl_detail[[#This Row],[Gift Selection]],tbl_items[],2,0),"")</f>
        <v/>
      </c>
      <c r="N87" s="18" t="str">
        <f>IF(tbl_detail[[#This Row],[State]]="IL", (tbl_detail[[#This Row],[Price]]*7%),"0")</f>
        <v>0</v>
      </c>
      <c r="O87" s="18">
        <f>IFERROR(VLOOKUP(tbl_detail[[#This Row],[Gift Selection]],tbl_items[],4,0),0)</f>
        <v>0</v>
      </c>
      <c r="P87" s="18">
        <f>SUM(tbl_detail[[#This Row],[Price]:[Shipping]])</f>
        <v>0</v>
      </c>
    </row>
    <row r="88" spans="13:16" x14ac:dyDescent="0.25">
      <c r="M88" s="18" t="str">
        <f>IFERROR(VLOOKUP(tbl_detail[[#This Row],[Gift Selection]],tbl_items[],2,0),"")</f>
        <v/>
      </c>
      <c r="N88" s="18" t="str">
        <f>IF(tbl_detail[[#This Row],[State]]="IL", (tbl_detail[[#This Row],[Price]]*7%),"0")</f>
        <v>0</v>
      </c>
      <c r="O88" s="18">
        <f>IFERROR(VLOOKUP(tbl_detail[[#This Row],[Gift Selection]],tbl_items[],4,0),0)</f>
        <v>0</v>
      </c>
      <c r="P88" s="18">
        <f>SUM(tbl_detail[[#This Row],[Price]:[Shipping]])</f>
        <v>0</v>
      </c>
    </row>
    <row r="89" spans="13:16" x14ac:dyDescent="0.25">
      <c r="M89" s="18" t="str">
        <f>IFERROR(VLOOKUP(tbl_detail[[#This Row],[Gift Selection]],tbl_items[],2,0),"")</f>
        <v/>
      </c>
      <c r="N89" s="18" t="str">
        <f>IF(tbl_detail[[#This Row],[State]]="IL", (tbl_detail[[#This Row],[Price]]*7%),"0")</f>
        <v>0</v>
      </c>
      <c r="O89" s="18">
        <f>IFERROR(VLOOKUP(tbl_detail[[#This Row],[Gift Selection]],tbl_items[],4,0),0)</f>
        <v>0</v>
      </c>
      <c r="P89" s="18">
        <f>SUM(tbl_detail[[#This Row],[Price]:[Shipping]])</f>
        <v>0</v>
      </c>
    </row>
    <row r="90" spans="13:16" x14ac:dyDescent="0.25">
      <c r="M90" s="18" t="str">
        <f>IFERROR(VLOOKUP(tbl_detail[[#This Row],[Gift Selection]],tbl_items[],2,0),"")</f>
        <v/>
      </c>
      <c r="N90" s="18" t="str">
        <f>IF(tbl_detail[[#This Row],[State]]="IL", (tbl_detail[[#This Row],[Price]]*7%),"0")</f>
        <v>0</v>
      </c>
      <c r="O90" s="18">
        <f>IFERROR(VLOOKUP(tbl_detail[[#This Row],[Gift Selection]],tbl_items[],4,0),0)</f>
        <v>0</v>
      </c>
      <c r="P90" s="18">
        <f>SUM(tbl_detail[[#This Row],[Price]:[Shipping]])</f>
        <v>0</v>
      </c>
    </row>
    <row r="91" spans="13:16" x14ac:dyDescent="0.25">
      <c r="M91" s="18" t="str">
        <f>IFERROR(VLOOKUP(tbl_detail[[#This Row],[Gift Selection]],tbl_items[],2,0),"")</f>
        <v/>
      </c>
      <c r="N91" s="18" t="str">
        <f>IF(tbl_detail[[#This Row],[State]]="IL", (tbl_detail[[#This Row],[Price]]*7%),"0")</f>
        <v>0</v>
      </c>
      <c r="O91" s="18">
        <f>IFERROR(VLOOKUP(tbl_detail[[#This Row],[Gift Selection]],tbl_items[],4,0),0)</f>
        <v>0</v>
      </c>
      <c r="P91" s="18">
        <f>SUM(tbl_detail[[#This Row],[Price]:[Shipping]])</f>
        <v>0</v>
      </c>
    </row>
    <row r="92" spans="13:16" x14ac:dyDescent="0.25">
      <c r="M92" s="18" t="str">
        <f>IFERROR(VLOOKUP(tbl_detail[[#This Row],[Gift Selection]],tbl_items[],2,0),"")</f>
        <v/>
      </c>
      <c r="N92" s="18" t="str">
        <f>IF(tbl_detail[[#This Row],[State]]="IL", (tbl_detail[[#This Row],[Price]]*7%),"0")</f>
        <v>0</v>
      </c>
      <c r="O92" s="18">
        <f>IFERROR(VLOOKUP(tbl_detail[[#This Row],[Gift Selection]],tbl_items[],4,0),0)</f>
        <v>0</v>
      </c>
      <c r="P92" s="18">
        <f>SUM(tbl_detail[[#This Row],[Price]:[Shipping]])</f>
        <v>0</v>
      </c>
    </row>
    <row r="93" spans="13:16" x14ac:dyDescent="0.25">
      <c r="M93" s="18" t="str">
        <f>IFERROR(VLOOKUP(tbl_detail[[#This Row],[Gift Selection]],tbl_items[],2,0),"")</f>
        <v/>
      </c>
      <c r="N93" s="18" t="str">
        <f>IF(tbl_detail[[#This Row],[State]]="IL", (tbl_detail[[#This Row],[Price]]*7%),"0")</f>
        <v>0</v>
      </c>
      <c r="O93" s="18">
        <f>IFERROR(VLOOKUP(tbl_detail[[#This Row],[Gift Selection]],tbl_items[],4,0),0)</f>
        <v>0</v>
      </c>
      <c r="P93" s="18">
        <f>SUM(tbl_detail[[#This Row],[Price]:[Shipping]])</f>
        <v>0</v>
      </c>
    </row>
    <row r="94" spans="13:16" x14ac:dyDescent="0.25">
      <c r="M94" s="18" t="str">
        <f>IFERROR(VLOOKUP(tbl_detail[[#This Row],[Gift Selection]],tbl_items[],2,0),"")</f>
        <v/>
      </c>
      <c r="N94" s="18" t="str">
        <f>IF(tbl_detail[[#This Row],[State]]="IL", (tbl_detail[[#This Row],[Price]]*7%),"0")</f>
        <v>0</v>
      </c>
      <c r="O94" s="18">
        <f>IFERROR(VLOOKUP(tbl_detail[[#This Row],[Gift Selection]],tbl_items[],4,0),0)</f>
        <v>0</v>
      </c>
      <c r="P94" s="18">
        <f>SUM(tbl_detail[[#This Row],[Price]:[Shipping]])</f>
        <v>0</v>
      </c>
    </row>
    <row r="95" spans="13:16" x14ac:dyDescent="0.25">
      <c r="M95" s="18" t="str">
        <f>IFERROR(VLOOKUP(tbl_detail[[#This Row],[Gift Selection]],tbl_items[],2,0),"")</f>
        <v/>
      </c>
      <c r="N95" s="18" t="str">
        <f>IF(tbl_detail[[#This Row],[State]]="IL", (tbl_detail[[#This Row],[Price]]*7%),"0")</f>
        <v>0</v>
      </c>
      <c r="O95" s="18">
        <f>IFERROR(VLOOKUP(tbl_detail[[#This Row],[Gift Selection]],tbl_items[],4,0),0)</f>
        <v>0</v>
      </c>
      <c r="P95" s="18">
        <f>SUM(tbl_detail[[#This Row],[Price]:[Shipping]])</f>
        <v>0</v>
      </c>
    </row>
    <row r="96" spans="13:16" x14ac:dyDescent="0.25">
      <c r="M96" s="18" t="str">
        <f>IFERROR(VLOOKUP(tbl_detail[[#This Row],[Gift Selection]],tbl_items[],2,0),"")</f>
        <v/>
      </c>
      <c r="N96" s="18" t="str">
        <f>IF(tbl_detail[[#This Row],[State]]="IL", (tbl_detail[[#This Row],[Price]]*7%),"0")</f>
        <v>0</v>
      </c>
      <c r="O96" s="18">
        <f>IFERROR(VLOOKUP(tbl_detail[[#This Row],[Gift Selection]],tbl_items[],4,0),0)</f>
        <v>0</v>
      </c>
      <c r="P96" s="18">
        <f>SUM(tbl_detail[[#This Row],[Price]:[Shipping]])</f>
        <v>0</v>
      </c>
    </row>
    <row r="97" spans="13:16" x14ac:dyDescent="0.25">
      <c r="M97" s="18" t="str">
        <f>IFERROR(VLOOKUP(tbl_detail[[#This Row],[Gift Selection]],tbl_items[],2,0),"")</f>
        <v/>
      </c>
      <c r="N97" s="18" t="str">
        <f>IF(tbl_detail[[#This Row],[State]]="IL", (tbl_detail[[#This Row],[Price]]*7%),"0")</f>
        <v>0</v>
      </c>
      <c r="O97" s="18">
        <f>IFERROR(VLOOKUP(tbl_detail[[#This Row],[Gift Selection]],tbl_items[],4,0),0)</f>
        <v>0</v>
      </c>
      <c r="P97" s="18">
        <f>SUM(tbl_detail[[#This Row],[Price]:[Shipping]])</f>
        <v>0</v>
      </c>
    </row>
    <row r="98" spans="13:16" x14ac:dyDescent="0.25">
      <c r="M98" s="18" t="str">
        <f>IFERROR(VLOOKUP(tbl_detail[[#This Row],[Gift Selection]],tbl_items[],2,0),"")</f>
        <v/>
      </c>
      <c r="N98" s="18" t="str">
        <f>IF(tbl_detail[[#This Row],[State]]="IL", (tbl_detail[[#This Row],[Price]]*7%),"0")</f>
        <v>0</v>
      </c>
      <c r="O98" s="18">
        <f>IFERROR(VLOOKUP(tbl_detail[[#This Row],[Gift Selection]],tbl_items[],4,0),0)</f>
        <v>0</v>
      </c>
      <c r="P98" s="18">
        <f>SUM(tbl_detail[[#This Row],[Price]:[Shipping]])</f>
        <v>0</v>
      </c>
    </row>
    <row r="99" spans="13:16" x14ac:dyDescent="0.25">
      <c r="M99" s="18" t="str">
        <f>IFERROR(VLOOKUP(tbl_detail[[#This Row],[Gift Selection]],tbl_items[],2,0),"")</f>
        <v/>
      </c>
      <c r="N99" s="18" t="str">
        <f>IF(tbl_detail[[#This Row],[State]]="IL", (tbl_detail[[#This Row],[Price]]*7%),"0")</f>
        <v>0</v>
      </c>
      <c r="O99" s="18">
        <f>IFERROR(VLOOKUP(tbl_detail[[#This Row],[Gift Selection]],tbl_items[],4,0),0)</f>
        <v>0</v>
      </c>
      <c r="P99" s="18">
        <f>SUM(tbl_detail[[#This Row],[Price]:[Shipping]])</f>
        <v>0</v>
      </c>
    </row>
    <row r="100" spans="13:16" x14ac:dyDescent="0.25">
      <c r="M100" s="18" t="str">
        <f>IFERROR(VLOOKUP(tbl_detail[[#This Row],[Gift Selection]],tbl_items[],2,0),"")</f>
        <v/>
      </c>
      <c r="N100" s="18" t="str">
        <f>IF(tbl_detail[[#This Row],[State]]="IL", (tbl_detail[[#This Row],[Price]]*7%),"0")</f>
        <v>0</v>
      </c>
      <c r="O100" s="18">
        <f>IFERROR(VLOOKUP(tbl_detail[[#This Row],[Gift Selection]],tbl_items[],4,0),0)</f>
        <v>0</v>
      </c>
      <c r="P100" s="18">
        <f>SUM(tbl_detail[[#This Row],[Price]:[Shipping]])</f>
        <v>0</v>
      </c>
    </row>
    <row r="101" spans="13:16" x14ac:dyDescent="0.25">
      <c r="M101" s="23" t="s">
        <v>26</v>
      </c>
      <c r="N101" s="24">
        <f>COUNT(tbl_detail[Gift Selection])</f>
        <v>0</v>
      </c>
      <c r="O101" s="22" t="s">
        <v>25</v>
      </c>
      <c r="P101" s="23">
        <f>SUM(9:100)</f>
        <v>0</v>
      </c>
    </row>
  </sheetData>
  <sheetProtection sheet="1" objects="1" scenarios="1" selectLockedCells="1"/>
  <mergeCells count="3">
    <mergeCell ref="D5:E5"/>
    <mergeCell ref="B3:C3"/>
    <mergeCell ref="B1:C1"/>
  </mergeCells>
  <dataValidations count="1">
    <dataValidation type="list" allowBlank="1" showInputMessage="1" showErrorMessage="1" sqref="L9:L100">
      <formula1>dd_items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Items!$B$7:$B$11</xm:f>
          </x14:formula1>
          <xm:sqref>K9:K100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D7" sqref="D7:D12"/>
    </sheetView>
  </sheetViews>
  <sheetFormatPr defaultRowHeight="15" x14ac:dyDescent="0.25"/>
  <cols>
    <col min="2" max="2" width="39.5" customWidth="1"/>
    <col min="3" max="4" width="11.125" customWidth="1"/>
    <col min="5" max="5" width="11.5" customWidth="1"/>
  </cols>
  <sheetData>
    <row r="1" spans="1:9" ht="24" thickBot="1" x14ac:dyDescent="0.4">
      <c r="A1" s="1" t="s">
        <v>7</v>
      </c>
      <c r="B1" s="2"/>
      <c r="C1" s="2"/>
      <c r="D1" s="2"/>
      <c r="E1" s="2"/>
      <c r="F1" s="2"/>
      <c r="G1" s="2"/>
      <c r="H1" s="2"/>
      <c r="I1" s="2"/>
    </row>
    <row r="2" spans="1:9" ht="18.75" x14ac:dyDescent="0.3">
      <c r="A2" s="3" t="s">
        <v>0</v>
      </c>
    </row>
    <row r="4" spans="1:9" x14ac:dyDescent="0.25">
      <c r="A4" s="4" t="s">
        <v>7</v>
      </c>
    </row>
    <row r="6" spans="1:9" x14ac:dyDescent="0.25">
      <c r="B6" t="s">
        <v>4</v>
      </c>
      <c r="C6" t="s">
        <v>5</v>
      </c>
      <c r="D6" t="s">
        <v>15</v>
      </c>
      <c r="E6" t="s">
        <v>14</v>
      </c>
    </row>
    <row r="7" spans="1:9" x14ac:dyDescent="0.25">
      <c r="B7" t="s">
        <v>8</v>
      </c>
      <c r="C7" s="5">
        <v>37.5</v>
      </c>
      <c r="D7" s="6">
        <v>2.63</v>
      </c>
      <c r="E7" s="6">
        <v>11.9</v>
      </c>
    </row>
    <row r="8" spans="1:9" x14ac:dyDescent="0.25">
      <c r="B8" t="s">
        <v>9</v>
      </c>
      <c r="C8" s="5">
        <v>29</v>
      </c>
      <c r="D8" s="6">
        <v>2.0299999999999998</v>
      </c>
      <c r="E8" s="6">
        <v>11.9</v>
      </c>
    </row>
    <row r="9" spans="1:9" x14ac:dyDescent="0.25">
      <c r="B9" t="s">
        <v>10</v>
      </c>
      <c r="C9" s="5">
        <v>21.5</v>
      </c>
      <c r="D9" s="6">
        <v>1.51</v>
      </c>
      <c r="E9" s="6">
        <v>9.9</v>
      </c>
    </row>
    <row r="10" spans="1:9" x14ac:dyDescent="0.25">
      <c r="B10" t="s">
        <v>11</v>
      </c>
      <c r="C10" s="5">
        <v>21.5</v>
      </c>
      <c r="D10" s="6">
        <v>1.51</v>
      </c>
      <c r="E10" s="6">
        <v>9.9</v>
      </c>
    </row>
    <row r="11" spans="1:9" x14ac:dyDescent="0.25">
      <c r="B11" t="s">
        <v>12</v>
      </c>
      <c r="C11" s="5">
        <v>21.5</v>
      </c>
      <c r="D11" s="6">
        <v>1.51</v>
      </c>
      <c r="E11" s="6">
        <v>9.9</v>
      </c>
    </row>
    <row r="12" spans="1:9" x14ac:dyDescent="0.25">
      <c r="C12" s="5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Invoice</vt:lpstr>
      <vt:lpstr>Items</vt:lpstr>
      <vt:lpstr>dd_items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Cristen Austgen</cp:lastModifiedBy>
  <dcterms:created xsi:type="dcterms:W3CDTF">2014-10-02T16:05:54Z</dcterms:created>
  <dcterms:modified xsi:type="dcterms:W3CDTF">2016-10-17T00:52:14Z</dcterms:modified>
</cp:coreProperties>
</file>